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7fb87854143adf/Documents/"/>
    </mc:Choice>
  </mc:AlternateContent>
  <xr:revisionPtr revIDLastSave="0" documentId="8_{7AA9E18B-D3B8-F844-B538-A693C7F405A4}" xr6:coauthVersionLast="47" xr6:coauthVersionMax="47" xr10:uidLastSave="{00000000-0000-0000-0000-000000000000}"/>
  <workbookProtection workbookAlgorithmName="SHA-512" workbookHashValue="vvf/x6b0TXgK+otTrbOhUZQISB32qRIbYSpP2iaW4fScFRi8rsylMNdQxzanvl9Bbe45jOJcOmR6jlOgRuv8Vg==" workbookSaltValue="IfnDVOy3X5vwnYIRUImyJA==" workbookSpinCount="100000" lockStructure="1"/>
  <bookViews>
    <workbookView xWindow="-35560" yWindow="-3980" windowWidth="25000" windowHeight="23320" xr2:uid="{A061B19D-082B-F645-A000-75ED57C914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C56" i="1"/>
  <c r="B56" i="1"/>
  <c r="D6" i="1" l="1"/>
  <c r="B24" i="1"/>
  <c r="B15" i="1"/>
  <c r="B47" i="1" s="1"/>
  <c r="D48" i="1" s="1"/>
  <c r="C47" i="1" l="1"/>
  <c r="E55" i="1" s="1"/>
  <c r="B26" i="1"/>
  <c r="D55" i="1"/>
  <c r="E52" i="1"/>
  <c r="E49" i="1"/>
  <c r="E53" i="1"/>
  <c r="E51" i="1"/>
  <c r="E48" i="1"/>
  <c r="E50" i="1"/>
  <c r="E54" i="1"/>
  <c r="B16" i="1"/>
  <c r="D49" i="1"/>
  <c r="D51" i="1"/>
  <c r="D52" i="1"/>
  <c r="D53" i="1"/>
  <c r="D50" i="1"/>
  <c r="D54" i="1"/>
  <c r="D7" i="1" l="1"/>
  <c r="E9" i="1" s="1"/>
  <c r="B17" i="1" s="1"/>
  <c r="E6" i="1"/>
  <c r="B32" i="1" l="1"/>
  <c r="D8" i="1"/>
  <c r="B7" i="1" s="1"/>
  <c r="B9" i="1" l="1"/>
</calcChain>
</file>

<file path=xl/sharedStrings.xml><?xml version="1.0" encoding="utf-8"?>
<sst xmlns="http://schemas.openxmlformats.org/spreadsheetml/2006/main" count="64" uniqueCount="61">
  <si>
    <t>As of this date</t>
  </si>
  <si>
    <t>INSTRUCTIONS: FILL IN YELLOW Only.</t>
  </si>
  <si>
    <t>Green Auto Fills</t>
  </si>
  <si>
    <t>This Year Annual Goal #</t>
  </si>
  <si>
    <t>days left/used so far</t>
  </si>
  <si>
    <t>Where I should be now</t>
  </si>
  <si>
    <t>% of year used</t>
  </si>
  <si>
    <t>This Year Income Goal</t>
  </si>
  <si>
    <t>% of year gone</t>
  </si>
  <si>
    <t>months left to work to close deals this year =</t>
  </si>
  <si>
    <t># Closings so Far</t>
  </si>
  <si>
    <t># Pendings</t>
  </si>
  <si>
    <t># of Salable Listing Inventory</t>
  </si>
  <si>
    <t># of HOT Buyers that absolutely WILL buy</t>
  </si>
  <si>
    <t># of HOT Sellers that absoluely WILL sell</t>
  </si>
  <si>
    <t>Total</t>
  </si>
  <si>
    <t>transactions</t>
  </si>
  <si>
    <t>Income so Far</t>
  </si>
  <si>
    <t>Approx. Income Pending</t>
  </si>
  <si>
    <t>Approx. Income from Salable Inventory</t>
  </si>
  <si>
    <t>Approx. Income from HOT Future Buyers that WILL buy</t>
  </si>
  <si>
    <t>Approx. Income from HOT Future Sellers that WILL sell</t>
  </si>
  <si>
    <r>
      <rPr>
        <b/>
        <sz val="14"/>
        <color theme="1"/>
        <rFont val="Calibri (Body)"/>
      </rPr>
      <t>In Addition to above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0000"/>
        <rFont val="Calibri (Body)"/>
      </rPr>
      <t>Income to Create to Close by year end</t>
    </r>
  </si>
  <si>
    <t xml:space="preserve">The REST of the year I need to: </t>
  </si>
  <si>
    <t>My PLAN the Rest of the Year</t>
  </si>
  <si>
    <t># Listings I will sell each month</t>
  </si>
  <si>
    <t># Buyers I will sell each month</t>
  </si>
  <si>
    <t>Time of Day I will do each task:</t>
  </si>
  <si>
    <t>I will get support from:</t>
  </si>
  <si>
    <t>The specific support I will ask for is:</t>
  </si>
  <si>
    <t>OPTIONAL Business Sources Analysis</t>
  </si>
  <si>
    <t># Percent of Total</t>
  </si>
  <si>
    <t>Income % of Total</t>
  </si>
  <si>
    <t>Sources of Business for all Above (Lines 10-14)</t>
  </si>
  <si>
    <t>SOI or Referral From</t>
  </si>
  <si>
    <t>PC or Referral From</t>
  </si>
  <si>
    <t>Networking Groups</t>
  </si>
  <si>
    <t>Referrals for Fee</t>
  </si>
  <si>
    <t>Marketing (NL, Mail, Signs, FB Ads, etc)</t>
  </si>
  <si>
    <t>AO New</t>
  </si>
  <si>
    <t xml:space="preserve">First Responders </t>
  </si>
  <si>
    <t>Replace this with YOUR NAME PLEASE!</t>
  </si>
  <si>
    <t xml:space="preserve">What is working BEST for me so far this year is: </t>
  </si>
  <si>
    <t xml:space="preserve"> I can do more of that by taking this action:</t>
  </si>
  <si>
    <t>Fill in the blank!</t>
  </si>
  <si>
    <t>Fill In this blank</t>
  </si>
  <si>
    <t>3-5 Daily Tasks will cause me to meet my goal (Fill in below)</t>
  </si>
  <si>
    <t>My Celebration of meeting my goal will be (Fill in a Celebration) on (fill in a date)</t>
  </si>
  <si>
    <t>Church</t>
  </si>
  <si>
    <t xml:space="preserve">Doing this work below is REALLY understanding your Business! </t>
  </si>
  <si>
    <t xml:space="preserve">Total should match Line 46 above = </t>
  </si>
  <si>
    <t>If it does not match, check cells 10-14. (need sources /income from each)</t>
  </si>
  <si>
    <t>Income or Estimated Income from Each Source</t>
  </si>
  <si>
    <t>YCM MID YEAR REVIEW FORM</t>
  </si>
  <si>
    <r>
      <t xml:space="preserve">In Additon to above (with 100% success) I need to </t>
    </r>
    <r>
      <rPr>
        <b/>
        <sz val="16"/>
        <color rgb="FFFF0000"/>
        <rFont val="Calibri (Body)"/>
      </rPr>
      <t>Create an additional -&gt; transctions</t>
    </r>
    <r>
      <rPr>
        <b/>
        <u/>
        <sz val="16"/>
        <color rgb="FFFF0000"/>
        <rFont val="Calibri (Body)"/>
      </rPr>
      <t xml:space="preserve"> by</t>
    </r>
    <r>
      <rPr>
        <b/>
        <sz val="16"/>
        <color rgb="FFFF0000"/>
        <rFont val="Calibri (Body)"/>
      </rPr>
      <t xml:space="preserve"> early Nov.</t>
    </r>
  </si>
  <si>
    <t>Need Each Month in NEW Pendings</t>
  </si>
  <si>
    <t>NOTE: You ALSO need to pend by Dec. 31 what you want to close Jan/Feb</t>
  </si>
  <si>
    <t>Small Sweet Steps of my plan include:</t>
  </si>
  <si>
    <t>In ADDITION to Ones I already know about I will generate</t>
  </si>
  <si>
    <t>Have Left</t>
  </si>
  <si>
    <t>Used so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</si>
</sst>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[$$-409]* #,##0_);_([$$-409]* \(#,##0\);_([$$-409]* &quot;-&quot;_);_(@_)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16"/>
      <color rgb="FFFF0000"/>
      <name val="Calibri (Body)"/>
    </font>
    <font>
      <b/>
      <sz val="11"/>
      <color theme="1"/>
      <name val="Calibri (Body)"/>
    </font>
    <font>
      <b/>
      <u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rgb="FFFF0000"/>
      <name val="Calibri (Body)"/>
    </font>
    <font>
      <b/>
      <sz val="20"/>
      <color theme="9" tint="-0.249977111117893"/>
      <name val="Calibri (Body)"/>
    </font>
    <font>
      <sz val="20"/>
      <color theme="9" tint="-0.249977111117893"/>
      <name val="Calibri"/>
      <family val="2"/>
      <scheme val="minor"/>
    </font>
    <font>
      <b/>
      <u/>
      <sz val="16"/>
      <color rgb="FFFF0000"/>
      <name val="Calibri (Body)"/>
    </font>
    <font>
      <sz val="16"/>
      <color theme="1"/>
      <name val="Calibri (Body)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6"/>
      <color rgb="FFFF0000"/>
      <name val="Calibri (Body)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EC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8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4" fillId="0" borderId="4" xfId="0" applyFont="1" applyBorder="1"/>
    <xf numFmtId="164" fontId="12" fillId="4" borderId="3" xfId="0" applyNumberFormat="1" applyFont="1" applyFill="1" applyBorder="1"/>
    <xf numFmtId="0" fontId="14" fillId="0" borderId="0" xfId="0" applyFont="1"/>
    <xf numFmtId="0" fontId="4" fillId="0" borderId="5" xfId="0" applyFont="1" applyBorder="1" applyAlignment="1">
      <alignment wrapText="1"/>
    </xf>
    <xf numFmtId="9" fontId="11" fillId="4" borderId="7" xfId="2" applyFont="1" applyFill="1" applyBorder="1"/>
    <xf numFmtId="1" fontId="14" fillId="4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9" fillId="0" borderId="12" xfId="0" applyFont="1" applyBorder="1"/>
    <xf numFmtId="2" fontId="15" fillId="0" borderId="15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1" fillId="0" borderId="16" xfId="0" applyFont="1" applyBorder="1"/>
    <xf numFmtId="0" fontId="12" fillId="4" borderId="4" xfId="0" applyFont="1" applyFill="1" applyBorder="1" applyAlignment="1">
      <alignment horizontal="center" wrapText="1"/>
    </xf>
    <xf numFmtId="1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7" xfId="0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42" fontId="11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42" fontId="11" fillId="4" borderId="7" xfId="1" applyNumberFormat="1" applyFont="1" applyFill="1" applyBorder="1" applyAlignment="1">
      <alignment horizontal="center" vertical="center"/>
    </xf>
    <xf numFmtId="42" fontId="11" fillId="0" borderId="7" xfId="1" applyNumberFormat="1" applyFont="1" applyBorder="1" applyAlignment="1">
      <alignment horizontal="center" vertical="center"/>
    </xf>
    <xf numFmtId="0" fontId="10" fillId="0" borderId="16" xfId="0" applyFont="1" applyBorder="1"/>
    <xf numFmtId="0" fontId="11" fillId="5" borderId="7" xfId="0" applyFont="1" applyFill="1" applyBorder="1"/>
    <xf numFmtId="0" fontId="11" fillId="0" borderId="10" xfId="0" applyFont="1" applyBorder="1"/>
    <xf numFmtId="0" fontId="13" fillId="6" borderId="0" xfId="0" applyFont="1" applyFill="1"/>
    <xf numFmtId="0" fontId="4" fillId="0" borderId="0" xfId="0" applyFont="1"/>
    <xf numFmtId="0" fontId="4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9" fontId="20" fillId="4" borderId="1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9" fontId="11" fillId="4" borderId="7" xfId="2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11" fillId="0" borderId="12" xfId="0" applyFont="1" applyBorder="1"/>
    <xf numFmtId="0" fontId="11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2" fillId="0" borderId="8" xfId="0" applyFont="1" applyBorder="1"/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9" fillId="9" borderId="15" xfId="0" applyFont="1" applyFill="1" applyBorder="1" applyAlignment="1">
      <alignment horizontal="left" vertical="center"/>
    </xf>
    <xf numFmtId="0" fontId="17" fillId="0" borderId="4" xfId="0" applyFont="1" applyBorder="1" applyAlignment="1">
      <alignment wrapText="1"/>
    </xf>
    <xf numFmtId="0" fontId="7" fillId="9" borderId="1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65" fontId="13" fillId="0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horizontal="right" vertical="center" wrapText="1"/>
    </xf>
    <xf numFmtId="42" fontId="13" fillId="0" borderId="0" xfId="0" applyNumberFormat="1" applyFont="1" applyAlignment="1">
      <alignment horizontal="right" vertical="center"/>
    </xf>
    <xf numFmtId="42" fontId="13" fillId="0" borderId="0" xfId="0" applyNumberFormat="1" applyFont="1" applyAlignment="1">
      <alignment horizontal="center" vertical="center"/>
    </xf>
    <xf numFmtId="0" fontId="2" fillId="8" borderId="5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left" vertical="center"/>
    </xf>
    <xf numFmtId="164" fontId="11" fillId="4" borderId="0" xfId="0" applyNumberFormat="1" applyFont="1" applyFill="1"/>
    <xf numFmtId="0" fontId="11" fillId="9" borderId="7" xfId="0" applyFont="1" applyFill="1" applyBorder="1" applyAlignment="1" applyProtection="1">
      <alignment horizontal="center" vertical="center"/>
      <protection locked="0"/>
    </xf>
    <xf numFmtId="42" fontId="11" fillId="9" borderId="7" xfId="0" applyNumberFormat="1" applyFont="1" applyFill="1" applyBorder="1" applyAlignment="1" applyProtection="1">
      <alignment horizontal="center" vertical="center"/>
      <protection locked="0"/>
    </xf>
    <xf numFmtId="42" fontId="11" fillId="9" borderId="7" xfId="1" applyNumberFormat="1" applyFont="1" applyFill="1" applyBorder="1" applyAlignment="1" applyProtection="1">
      <alignment horizontal="center" vertical="center"/>
      <protection locked="0"/>
    </xf>
    <xf numFmtId="0" fontId="26" fillId="9" borderId="1" xfId="0" applyFont="1" applyFill="1" applyBorder="1" applyAlignment="1" applyProtection="1">
      <alignment horizontal="center" vertical="top" wrapText="1"/>
      <protection locked="0"/>
    </xf>
    <xf numFmtId="0" fontId="14" fillId="9" borderId="0" xfId="0" applyFont="1" applyFill="1" applyAlignment="1" applyProtection="1">
      <alignment horizontal="center" vertical="center"/>
      <protection locked="0"/>
    </xf>
    <xf numFmtId="0" fontId="11" fillId="9" borderId="7" xfId="0" applyFont="1" applyFill="1" applyBorder="1" applyProtection="1">
      <protection locked="0"/>
    </xf>
    <xf numFmtId="18" fontId="11" fillId="9" borderId="7" xfId="0" applyNumberFormat="1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9" borderId="0" xfId="0" applyFont="1" applyFill="1" applyAlignment="1" applyProtection="1">
      <alignment horizontal="center" vertical="center"/>
      <protection locked="0"/>
    </xf>
    <xf numFmtId="164" fontId="11" fillId="9" borderId="8" xfId="0" applyNumberFormat="1" applyFont="1" applyFill="1" applyBorder="1" applyProtection="1">
      <protection locked="0"/>
    </xf>
    <xf numFmtId="164" fontId="11" fillId="9" borderId="9" xfId="0" applyNumberFormat="1" applyFont="1" applyFill="1" applyBorder="1" applyProtection="1">
      <protection locked="0"/>
    </xf>
    <xf numFmtId="0" fontId="11" fillId="0" borderId="8" xfId="0" applyFont="1" applyBorder="1" applyProtection="1">
      <protection locked="0"/>
    </xf>
    <xf numFmtId="0" fontId="27" fillId="0" borderId="0" xfId="0" applyFont="1"/>
    <xf numFmtId="0" fontId="28" fillId="11" borderId="17" xfId="0" applyFont="1" applyFill="1" applyBorder="1" applyAlignment="1">
      <alignment horizontal="left" vertical="center"/>
    </xf>
    <xf numFmtId="0" fontId="29" fillId="11" borderId="17" xfId="0" applyFont="1" applyFill="1" applyBorder="1" applyAlignment="1">
      <alignment horizontal="left"/>
    </xf>
    <xf numFmtId="0" fontId="27" fillId="11" borderId="17" xfId="0" applyFont="1" applyFill="1" applyBorder="1" applyAlignment="1">
      <alignment horizontal="left"/>
    </xf>
    <xf numFmtId="0" fontId="30" fillId="11" borderId="17" xfId="0" applyFont="1" applyFill="1" applyBorder="1" applyAlignment="1">
      <alignment horizontal="left" vertical="center" wrapText="1"/>
    </xf>
    <xf numFmtId="42" fontId="30" fillId="11" borderId="17" xfId="1" applyNumberFormat="1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>
      <alignment horizontal="right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19" fillId="9" borderId="1" xfId="0" applyFont="1" applyFill="1" applyBorder="1" applyAlignment="1" applyProtection="1">
      <alignment horizontal="left" vertical="center" wrapText="1"/>
      <protection locked="0"/>
    </xf>
    <xf numFmtId="0" fontId="19" fillId="9" borderId="15" xfId="0" applyFont="1" applyFill="1" applyBorder="1" applyAlignment="1">
      <alignment horizontal="left"/>
    </xf>
    <xf numFmtId="0" fontId="23" fillId="4" borderId="1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center" wrapText="1"/>
    </xf>
    <xf numFmtId="42" fontId="4" fillId="4" borderId="20" xfId="1" applyNumberFormat="1" applyFont="1" applyFill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11" fillId="0" borderId="4" xfId="0" applyFont="1" applyBorder="1" applyAlignment="1">
      <alignment horizontal="center"/>
    </xf>
    <xf numFmtId="0" fontId="0" fillId="0" borderId="4" xfId="0" applyBorder="1"/>
    <xf numFmtId="0" fontId="11" fillId="9" borderId="25" xfId="0" applyFont="1" applyFill="1" applyBorder="1" applyProtection="1">
      <protection locked="0"/>
    </xf>
    <xf numFmtId="0" fontId="2" fillId="9" borderId="1" xfId="0" applyFont="1" applyFill="1" applyBorder="1" applyAlignment="1">
      <alignment horizontal="center" wrapText="1"/>
    </xf>
    <xf numFmtId="14" fontId="14" fillId="4" borderId="13" xfId="0" applyNumberFormat="1" applyFont="1" applyFill="1" applyBorder="1" applyProtection="1"/>
    <xf numFmtId="0" fontId="11" fillId="0" borderId="24" xfId="0" applyFont="1" applyBorder="1" applyAlignment="1">
      <alignment horizontal="center"/>
    </xf>
    <xf numFmtId="0" fontId="0" fillId="0" borderId="0" xfId="0" applyBorder="1"/>
    <xf numFmtId="0" fontId="3" fillId="0" borderId="5" xfId="0" applyFont="1" applyBorder="1" applyAlignment="1">
      <alignment horizontal="center" wrapText="1"/>
    </xf>
    <xf numFmtId="42" fontId="4" fillId="0" borderId="0" xfId="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5" borderId="26" xfId="0" applyFont="1" applyFill="1" applyBorder="1"/>
    <xf numFmtId="0" fontId="0" fillId="0" borderId="12" xfId="0" applyBorder="1" applyAlignment="1">
      <alignment horizontal="center"/>
    </xf>
    <xf numFmtId="0" fontId="11" fillId="4" borderId="27" xfId="0" applyFont="1" applyFill="1" applyBorder="1" applyProtection="1"/>
    <xf numFmtId="0" fontId="11" fillId="4" borderId="24" xfId="0" applyFont="1" applyFill="1" applyBorder="1" applyAlignment="1">
      <alignment horizontal="center"/>
    </xf>
    <xf numFmtId="9" fontId="11" fillId="4" borderId="25" xfId="0" applyNumberFormat="1" applyFont="1" applyFill="1" applyBorder="1"/>
    <xf numFmtId="9" fontId="11" fillId="4" borderId="7" xfId="0" applyNumberFormat="1" applyFont="1" applyFill="1" applyBorder="1"/>
    <xf numFmtId="0" fontId="11" fillId="4" borderId="14" xfId="0" applyFont="1" applyFill="1" applyBorder="1" applyAlignment="1">
      <alignment horizontal="center"/>
    </xf>
    <xf numFmtId="0" fontId="11" fillId="9" borderId="7" xfId="0" applyFont="1" applyFill="1" applyBorder="1" applyAlignment="1" applyProtection="1">
      <alignment horizontal="center" vertical="center" wrapText="1"/>
      <protection locked="0"/>
    </xf>
    <xf numFmtId="0" fontId="11" fillId="9" borderId="20" xfId="0" applyFont="1" applyFill="1" applyBorder="1" applyAlignment="1" applyProtection="1">
      <alignment horizontal="center" vertical="center" wrapText="1"/>
      <protection locked="0"/>
    </xf>
    <xf numFmtId="0" fontId="11" fillId="9" borderId="17" xfId="0" applyFont="1" applyFill="1" applyBorder="1" applyAlignment="1" applyProtection="1">
      <alignment horizontal="center" vertical="center" wrapText="1"/>
      <protection locked="0"/>
    </xf>
    <xf numFmtId="0" fontId="11" fillId="9" borderId="22" xfId="0" applyFont="1" applyFill="1" applyBorder="1" applyAlignment="1" applyProtection="1">
      <alignment horizontal="center" vertical="center" wrapText="1"/>
      <protection locked="0"/>
    </xf>
    <xf numFmtId="0" fontId="11" fillId="9" borderId="21" xfId="0" applyFont="1" applyFill="1" applyBorder="1" applyAlignment="1" applyProtection="1">
      <alignment horizontal="center" vertical="center" wrapText="1"/>
      <protection locked="0"/>
    </xf>
    <xf numFmtId="0" fontId="11" fillId="9" borderId="19" xfId="0" applyFont="1" applyFill="1" applyBorder="1" applyAlignment="1" applyProtection="1">
      <alignment horizontal="center" vertical="center" wrapText="1"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 locked="0"/>
    </xf>
    <xf numFmtId="0" fontId="26" fillId="9" borderId="12" xfId="0" applyFont="1" applyFill="1" applyBorder="1" applyAlignment="1" applyProtection="1">
      <alignment horizontal="center" vertical="top" wrapText="1"/>
      <protection locked="0"/>
    </xf>
    <xf numFmtId="0" fontId="4" fillId="9" borderId="6" xfId="0" applyFont="1" applyFill="1" applyBorder="1" applyAlignment="1" applyProtection="1">
      <alignment horizontal="center" vertical="top" wrapText="1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locked="0"/>
    </xf>
    <xf numFmtId="0" fontId="11" fillId="9" borderId="16" xfId="0" applyFont="1" applyFill="1" applyBorder="1" applyAlignment="1" applyProtection="1">
      <alignment horizontal="center" vertical="center" wrapText="1"/>
      <protection locked="0"/>
    </xf>
    <xf numFmtId="0" fontId="11" fillId="9" borderId="24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E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4056-E169-A447-A709-0164E2E6D04D}">
  <sheetPr>
    <pageSetUpPr fitToPage="1"/>
  </sheetPr>
  <dimension ref="A1:F76"/>
  <sheetViews>
    <sheetView tabSelected="1" topLeftCell="A43" zoomScale="120" zoomScaleNormal="120" workbookViewId="0">
      <selection activeCell="D54" sqref="D54"/>
    </sheetView>
  </sheetViews>
  <sheetFormatPr baseColWidth="10" defaultColWidth="11" defaultRowHeight="16" x14ac:dyDescent="0.2"/>
  <cols>
    <col min="1" max="1" width="62.33203125" customWidth="1"/>
    <col min="2" max="2" width="20.1640625" style="3" customWidth="1"/>
    <col min="3" max="3" width="27.83203125" customWidth="1"/>
    <col min="4" max="4" width="16.5" customWidth="1"/>
    <col min="5" max="5" width="15.5" style="44" customWidth="1"/>
    <col min="6" max="7" width="19.33203125" customWidth="1"/>
  </cols>
  <sheetData>
    <row r="1" spans="1:5" ht="35" thickBot="1" x14ac:dyDescent="0.45">
      <c r="A1" s="14" t="s">
        <v>53</v>
      </c>
      <c r="B1" s="10" t="s">
        <v>0</v>
      </c>
      <c r="C1" s="115">
        <f ca="1">TODAY()</f>
        <v>44732</v>
      </c>
      <c r="D1" s="15"/>
      <c r="E1" s="38"/>
    </row>
    <row r="2" spans="1:5" ht="48" customHeight="1" thickBot="1" x14ac:dyDescent="0.3">
      <c r="A2" s="103" t="s">
        <v>41</v>
      </c>
      <c r="B2" s="55" t="s">
        <v>1</v>
      </c>
      <c r="C2" s="104"/>
      <c r="D2" s="105" t="s">
        <v>2</v>
      </c>
      <c r="E2" s="106"/>
    </row>
    <row r="3" spans="1:5" ht="30" customHeight="1" thickBot="1" x14ac:dyDescent="0.3">
      <c r="A3" s="99" t="s">
        <v>42</v>
      </c>
      <c r="B3" s="76" t="s">
        <v>43</v>
      </c>
      <c r="C3" s="100"/>
      <c r="D3" s="101"/>
      <c r="E3" s="102"/>
    </row>
    <row r="4" spans="1:5" ht="61" customHeight="1" thickBot="1" x14ac:dyDescent="0.25">
      <c r="A4" s="81" t="s">
        <v>45</v>
      </c>
      <c r="B4" s="135"/>
      <c r="C4" s="136"/>
      <c r="D4" s="136"/>
      <c r="E4" s="39"/>
    </row>
    <row r="5" spans="1:5" ht="16" customHeight="1" x14ac:dyDescent="0.2">
      <c r="A5" s="18"/>
      <c r="B5" s="23"/>
      <c r="D5" s="122" t="s">
        <v>59</v>
      </c>
      <c r="E5" s="38" t="s">
        <v>60</v>
      </c>
    </row>
    <row r="6" spans="1:5" ht="22" thickBot="1" x14ac:dyDescent="0.3">
      <c r="A6" s="11" t="s">
        <v>3</v>
      </c>
      <c r="B6" s="78">
        <v>50</v>
      </c>
      <c r="C6" s="121" t="s">
        <v>4</v>
      </c>
      <c r="D6" s="123">
        <f ca="1">DATE(YEAR(C1),12,31)-C1</f>
        <v>194</v>
      </c>
      <c r="E6" s="124">
        <f ca="1">365-D6</f>
        <v>171</v>
      </c>
    </row>
    <row r="7" spans="1:5" ht="21" x14ac:dyDescent="0.25">
      <c r="A7" s="11" t="s">
        <v>5</v>
      </c>
      <c r="B7" s="24">
        <f ca="1">B6*D8</f>
        <v>23.424657534246574</v>
      </c>
      <c r="C7" s="33" t="s">
        <v>6</v>
      </c>
      <c r="D7" s="125">
        <f ca="1">D6/365</f>
        <v>0.53150684931506853</v>
      </c>
      <c r="E7" s="41">
        <v>1</v>
      </c>
    </row>
    <row r="8" spans="1:5" ht="22" thickBot="1" x14ac:dyDescent="0.3">
      <c r="A8" s="11" t="s">
        <v>7</v>
      </c>
      <c r="B8" s="79">
        <v>325000</v>
      </c>
      <c r="C8" s="33" t="s">
        <v>8</v>
      </c>
      <c r="D8" s="126">
        <f ca="1">E7-D7</f>
        <v>0.46849315068493147</v>
      </c>
      <c r="E8" s="127"/>
    </row>
    <row r="9" spans="1:5" ht="22" thickBot="1" x14ac:dyDescent="0.3">
      <c r="A9" s="11" t="s">
        <v>5</v>
      </c>
      <c r="B9" s="25">
        <f ca="1">B8*D8</f>
        <v>152260.27397260274</v>
      </c>
      <c r="C9" s="32" t="s">
        <v>9</v>
      </c>
      <c r="D9" s="19"/>
      <c r="E9" s="42">
        <f ca="1">(320*D7)/30</f>
        <v>5.6694063926940634</v>
      </c>
    </row>
    <row r="10" spans="1:5" ht="21" x14ac:dyDescent="0.25">
      <c r="A10" s="11" t="s">
        <v>10</v>
      </c>
      <c r="B10" s="78">
        <v>20</v>
      </c>
      <c r="C10" s="2"/>
      <c r="D10" s="2"/>
      <c r="E10" s="40"/>
    </row>
    <row r="11" spans="1:5" ht="21" x14ac:dyDescent="0.25">
      <c r="A11" s="11" t="s">
        <v>11</v>
      </c>
      <c r="B11" s="78">
        <v>5</v>
      </c>
      <c r="C11" s="2"/>
      <c r="D11" s="2"/>
      <c r="E11" s="40"/>
    </row>
    <row r="12" spans="1:5" ht="21" x14ac:dyDescent="0.25">
      <c r="A12" s="11" t="s">
        <v>12</v>
      </c>
      <c r="B12" s="78">
        <v>1</v>
      </c>
      <c r="C12" s="2"/>
      <c r="D12" s="2"/>
      <c r="E12" s="40"/>
    </row>
    <row r="13" spans="1:5" ht="21" x14ac:dyDescent="0.25">
      <c r="A13" s="11" t="s">
        <v>13</v>
      </c>
      <c r="B13" s="78">
        <v>1</v>
      </c>
      <c r="C13" s="2"/>
      <c r="D13" s="2"/>
      <c r="E13" s="40"/>
    </row>
    <row r="14" spans="1:5" ht="21" x14ac:dyDescent="0.25">
      <c r="A14" s="11" t="s">
        <v>14</v>
      </c>
      <c r="B14" s="78">
        <v>0</v>
      </c>
      <c r="C14" s="2"/>
      <c r="D14" s="2"/>
      <c r="E14" s="40"/>
    </row>
    <row r="15" spans="1:5" ht="22" thickBot="1" x14ac:dyDescent="0.3">
      <c r="A15" s="12" t="s">
        <v>15</v>
      </c>
      <c r="B15" s="27">
        <f>B10+B11+B12+B13+B14</f>
        <v>27</v>
      </c>
      <c r="C15" s="2"/>
      <c r="D15" s="2"/>
      <c r="E15" s="40"/>
    </row>
    <row r="16" spans="1:5" ht="43" customHeight="1" thickBot="1" x14ac:dyDescent="0.3">
      <c r="A16" s="107" t="s">
        <v>54</v>
      </c>
      <c r="B16" s="28">
        <f xml:space="preserve"> B6-B15</f>
        <v>23</v>
      </c>
      <c r="C16" s="36" t="s">
        <v>16</v>
      </c>
      <c r="D16" s="2"/>
      <c r="E16" s="40"/>
    </row>
    <row r="17" spans="1:6" ht="23" thickBot="1" x14ac:dyDescent="0.3">
      <c r="A17" s="7" t="s">
        <v>55</v>
      </c>
      <c r="B17" s="29">
        <f ca="1">B16/E9</f>
        <v>4.0568621134020626</v>
      </c>
      <c r="C17" s="4" t="s">
        <v>16</v>
      </c>
      <c r="D17" s="2"/>
      <c r="E17" s="40"/>
    </row>
    <row r="18" spans="1:6" ht="22" thickBot="1" x14ac:dyDescent="0.3">
      <c r="A18" s="11"/>
      <c r="B18" s="26"/>
      <c r="C18" s="2"/>
      <c r="D18" s="2"/>
      <c r="E18" s="40"/>
    </row>
    <row r="19" spans="1:6" ht="44" customHeight="1" thickBot="1" x14ac:dyDescent="0.3">
      <c r="A19" s="37" t="s">
        <v>17</v>
      </c>
      <c r="B19" s="80">
        <v>150200</v>
      </c>
      <c r="C19" s="56"/>
      <c r="D19" s="34"/>
      <c r="E19" s="43"/>
    </row>
    <row r="20" spans="1:6" ht="21" x14ac:dyDescent="0.25">
      <c r="A20" s="11" t="s">
        <v>18</v>
      </c>
      <c r="B20" s="80">
        <v>31000</v>
      </c>
      <c r="C20" s="2"/>
      <c r="D20" s="2"/>
      <c r="E20" s="40"/>
    </row>
    <row r="21" spans="1:6" ht="21" x14ac:dyDescent="0.25">
      <c r="A21" s="11" t="s">
        <v>19</v>
      </c>
      <c r="B21" s="80">
        <v>8500</v>
      </c>
      <c r="C21" s="2"/>
      <c r="D21" s="2"/>
      <c r="E21" s="40"/>
    </row>
    <row r="22" spans="1:6" ht="21" x14ac:dyDescent="0.25">
      <c r="A22" s="11" t="s">
        <v>20</v>
      </c>
      <c r="B22" s="80">
        <v>7000</v>
      </c>
      <c r="C22" s="2"/>
      <c r="D22" s="2"/>
      <c r="E22" s="40"/>
    </row>
    <row r="23" spans="1:6" ht="21" x14ac:dyDescent="0.25">
      <c r="A23" s="11" t="s">
        <v>21</v>
      </c>
      <c r="B23" s="80">
        <v>0</v>
      </c>
      <c r="C23" s="2"/>
      <c r="D23" s="2"/>
      <c r="E23" s="40"/>
    </row>
    <row r="24" spans="1:6" ht="21" x14ac:dyDescent="0.25">
      <c r="A24" s="12" t="s">
        <v>15</v>
      </c>
      <c r="B24" s="30">
        <f>B19+B20+B21+B22+B23</f>
        <v>196700</v>
      </c>
      <c r="C24" s="2"/>
      <c r="D24" s="2"/>
      <c r="E24" s="40"/>
    </row>
    <row r="25" spans="1:6" ht="22" thickBot="1" x14ac:dyDescent="0.3">
      <c r="A25" s="13"/>
      <c r="B25" s="31"/>
      <c r="C25" s="2"/>
      <c r="D25" s="2"/>
      <c r="E25" s="40"/>
    </row>
    <row r="26" spans="1:6" ht="22" thickBot="1" x14ac:dyDescent="0.3">
      <c r="A26" s="47" t="s">
        <v>22</v>
      </c>
      <c r="B26" s="108">
        <f>B8-B24</f>
        <v>128300</v>
      </c>
      <c r="C26" s="109"/>
      <c r="D26" s="110"/>
      <c r="E26" s="111"/>
      <c r="F26" s="112"/>
    </row>
    <row r="27" spans="1:6" ht="41" thickBot="1" x14ac:dyDescent="0.3">
      <c r="A27" s="118" t="s">
        <v>56</v>
      </c>
      <c r="B27" s="119"/>
      <c r="C27" s="19"/>
      <c r="D27" s="19"/>
      <c r="E27" s="116"/>
      <c r="F27" s="117"/>
    </row>
    <row r="28" spans="1:6" s="3" customFormat="1" ht="50" customHeight="1" thickBot="1" x14ac:dyDescent="0.25">
      <c r="A28" s="57" t="s">
        <v>23</v>
      </c>
      <c r="B28" s="137" t="s">
        <v>44</v>
      </c>
      <c r="C28" s="138"/>
      <c r="D28" s="138"/>
      <c r="E28" s="139"/>
    </row>
    <row r="29" spans="1:6" ht="31" x14ac:dyDescent="0.35">
      <c r="A29" s="1" t="s">
        <v>24</v>
      </c>
    </row>
    <row r="30" spans="1:6" ht="21" x14ac:dyDescent="0.2">
      <c r="A30" s="120" t="s">
        <v>58</v>
      </c>
    </row>
    <row r="31" spans="1:6" ht="26" x14ac:dyDescent="0.3">
      <c r="A31" s="6" t="s">
        <v>25</v>
      </c>
      <c r="B31" s="82">
        <v>2</v>
      </c>
    </row>
    <row r="32" spans="1:6" ht="26" x14ac:dyDescent="0.3">
      <c r="A32" s="6" t="s">
        <v>26</v>
      </c>
      <c r="B32" s="9">
        <f ca="1">B17-B31</f>
        <v>2.0568621134020626</v>
      </c>
    </row>
    <row r="33" spans="1:6" ht="27" thickBot="1" x14ac:dyDescent="0.35">
      <c r="A33" s="6"/>
      <c r="B33" s="21"/>
    </row>
    <row r="34" spans="1:6" ht="35" thickBot="1" x14ac:dyDescent="0.25">
      <c r="A34" s="58" t="s">
        <v>57</v>
      </c>
      <c r="B34" s="59" t="s">
        <v>46</v>
      </c>
      <c r="C34" s="60"/>
      <c r="D34" s="60"/>
      <c r="E34" s="61"/>
      <c r="F34" s="114" t="s">
        <v>27</v>
      </c>
    </row>
    <row r="35" spans="1:6" ht="24" x14ac:dyDescent="0.3">
      <c r="A35" s="35">
        <v>1</v>
      </c>
      <c r="B35" s="128"/>
      <c r="C35" s="128"/>
      <c r="D35" s="128"/>
      <c r="E35" s="128"/>
      <c r="F35" s="113"/>
    </row>
    <row r="36" spans="1:6" ht="24" x14ac:dyDescent="0.3">
      <c r="A36" s="35">
        <v>2</v>
      </c>
      <c r="B36" s="128"/>
      <c r="C36" s="128"/>
      <c r="D36" s="128"/>
      <c r="E36" s="128"/>
      <c r="F36" s="83"/>
    </row>
    <row r="37" spans="1:6" ht="24" x14ac:dyDescent="0.3">
      <c r="A37" s="35">
        <v>3</v>
      </c>
      <c r="B37" s="128"/>
      <c r="C37" s="128"/>
      <c r="D37" s="128"/>
      <c r="E37" s="128"/>
      <c r="F37" s="84"/>
    </row>
    <row r="38" spans="1:6" ht="24" x14ac:dyDescent="0.3">
      <c r="A38" s="35">
        <v>4</v>
      </c>
      <c r="B38" s="128"/>
      <c r="C38" s="128"/>
      <c r="D38" s="128"/>
      <c r="E38" s="128"/>
      <c r="F38" s="83"/>
    </row>
    <row r="39" spans="1:6" ht="24" x14ac:dyDescent="0.3">
      <c r="A39" s="35">
        <v>5</v>
      </c>
      <c r="B39" s="128"/>
      <c r="C39" s="128"/>
      <c r="D39" s="128"/>
      <c r="E39" s="128"/>
      <c r="F39" s="83"/>
    </row>
    <row r="40" spans="1:6" ht="21" x14ac:dyDescent="0.25">
      <c r="A40" s="2"/>
      <c r="B40" s="85"/>
      <c r="C40" s="86"/>
      <c r="D40" s="86"/>
      <c r="E40" s="87"/>
      <c r="F40" s="86"/>
    </row>
    <row r="41" spans="1:6" ht="27" x14ac:dyDescent="0.3">
      <c r="A41" s="22" t="s">
        <v>28</v>
      </c>
      <c r="B41" s="129"/>
      <c r="C41" s="130"/>
      <c r="D41" s="130"/>
      <c r="E41" s="130"/>
      <c r="F41" s="131"/>
    </row>
    <row r="42" spans="1:6" ht="27" x14ac:dyDescent="0.3">
      <c r="A42" s="22" t="s">
        <v>29</v>
      </c>
      <c r="B42" s="132"/>
      <c r="C42" s="133"/>
      <c r="D42" s="133"/>
      <c r="E42" s="133"/>
      <c r="F42" s="134"/>
    </row>
    <row r="43" spans="1:6" ht="54" x14ac:dyDescent="0.3">
      <c r="A43" s="22" t="s">
        <v>47</v>
      </c>
      <c r="B43" s="128"/>
      <c r="C43" s="128"/>
      <c r="D43" s="128"/>
      <c r="E43" s="128"/>
      <c r="F43" s="128"/>
    </row>
    <row r="44" spans="1:6" ht="21" x14ac:dyDescent="0.25">
      <c r="A44" s="2"/>
    </row>
    <row r="45" spans="1:6" s="92" customFormat="1" ht="36" customHeight="1" thickBot="1" x14ac:dyDescent="0.3">
      <c r="A45" s="96" t="s">
        <v>30</v>
      </c>
      <c r="B45" s="97" t="s">
        <v>49</v>
      </c>
      <c r="C45" s="93"/>
      <c r="D45" s="93"/>
      <c r="E45" s="94"/>
      <c r="F45" s="95"/>
    </row>
    <row r="46" spans="1:6" ht="67" thickBot="1" x14ac:dyDescent="0.3">
      <c r="A46" s="48"/>
      <c r="B46" s="49"/>
      <c r="C46" s="50" t="s">
        <v>52</v>
      </c>
      <c r="D46" s="20" t="s">
        <v>31</v>
      </c>
      <c r="E46" s="45" t="s">
        <v>32</v>
      </c>
      <c r="F46" s="16"/>
    </row>
    <row r="47" spans="1:6" ht="21" x14ac:dyDescent="0.25">
      <c r="A47" s="51" t="s">
        <v>33</v>
      </c>
      <c r="B47" s="52">
        <f>B15</f>
        <v>27</v>
      </c>
      <c r="C47" s="5">
        <f>B24</f>
        <v>196700</v>
      </c>
      <c r="D47" s="53"/>
      <c r="E47" s="54"/>
      <c r="F47" s="17"/>
    </row>
    <row r="48" spans="1:6" ht="21" x14ac:dyDescent="0.25">
      <c r="A48" s="91" t="s">
        <v>34</v>
      </c>
      <c r="B48" s="88">
        <v>7</v>
      </c>
      <c r="C48" s="89">
        <v>61000</v>
      </c>
      <c r="D48" s="8">
        <f>B48/B47</f>
        <v>0.25925925925925924</v>
      </c>
      <c r="E48" s="46">
        <f>C48/C47</f>
        <v>0.31011692933401119</v>
      </c>
      <c r="F48" s="17"/>
    </row>
    <row r="49" spans="1:6" ht="21" x14ac:dyDescent="0.25">
      <c r="A49" s="91" t="s">
        <v>35</v>
      </c>
      <c r="B49" s="88">
        <v>5</v>
      </c>
      <c r="C49" s="89">
        <v>28500</v>
      </c>
      <c r="D49" s="8">
        <f>B49/B47</f>
        <v>0.18518518518518517</v>
      </c>
      <c r="E49" s="46">
        <f>C49/C47</f>
        <v>0.14489069649211997</v>
      </c>
      <c r="F49" s="17"/>
    </row>
    <row r="50" spans="1:6" ht="21" x14ac:dyDescent="0.25">
      <c r="A50" s="91" t="s">
        <v>36</v>
      </c>
      <c r="B50" s="88">
        <v>3</v>
      </c>
      <c r="C50" s="89">
        <v>23500</v>
      </c>
      <c r="D50" s="8">
        <f>B50/B47</f>
        <v>0.1111111111111111</v>
      </c>
      <c r="E50" s="46">
        <f>C50/C47</f>
        <v>0.11947127605490594</v>
      </c>
      <c r="F50" s="17"/>
    </row>
    <row r="51" spans="1:6" ht="21" x14ac:dyDescent="0.25">
      <c r="A51" s="91" t="s">
        <v>37</v>
      </c>
      <c r="B51" s="88">
        <v>4</v>
      </c>
      <c r="C51" s="89">
        <v>27000</v>
      </c>
      <c r="D51" s="8">
        <f>B51/B47</f>
        <v>0.14814814814814814</v>
      </c>
      <c r="E51" s="46">
        <f>C51/C47</f>
        <v>0.13726487036095578</v>
      </c>
      <c r="F51" s="17"/>
    </row>
    <row r="52" spans="1:6" ht="21" x14ac:dyDescent="0.25">
      <c r="A52" s="91" t="s">
        <v>38</v>
      </c>
      <c r="B52" s="88">
        <v>3</v>
      </c>
      <c r="C52" s="89">
        <v>19201</v>
      </c>
      <c r="D52" s="8">
        <f>B52/B47</f>
        <v>0.1111111111111111</v>
      </c>
      <c r="E52" s="46">
        <f>C52/C47</f>
        <v>9.7615658362989327E-2</v>
      </c>
      <c r="F52" s="17"/>
    </row>
    <row r="53" spans="1:6" ht="21" x14ac:dyDescent="0.25">
      <c r="A53" s="91" t="s">
        <v>48</v>
      </c>
      <c r="B53" s="88">
        <v>2</v>
      </c>
      <c r="C53" s="89">
        <v>16400</v>
      </c>
      <c r="D53" s="8">
        <f>B53/B47</f>
        <v>7.407407407407407E-2</v>
      </c>
      <c r="E53" s="46">
        <f>C53/C47</f>
        <v>8.3375699034062029E-2</v>
      </c>
      <c r="F53" s="17"/>
    </row>
    <row r="54" spans="1:6" ht="21" x14ac:dyDescent="0.25">
      <c r="A54" s="91" t="s">
        <v>39</v>
      </c>
      <c r="B54" s="88">
        <v>2</v>
      </c>
      <c r="C54" s="89">
        <v>12217</v>
      </c>
      <c r="D54" s="8">
        <f>B54/B47</f>
        <v>7.407407407407407E-2</v>
      </c>
      <c r="E54" s="46">
        <f>C54/C47</f>
        <v>6.2109811896288766E-2</v>
      </c>
      <c r="F54" s="17"/>
    </row>
    <row r="55" spans="1:6" ht="22" thickBot="1" x14ac:dyDescent="0.3">
      <c r="A55" s="91" t="s">
        <v>40</v>
      </c>
      <c r="B55" s="88">
        <v>1</v>
      </c>
      <c r="C55" s="90">
        <v>7882</v>
      </c>
      <c r="D55" s="8">
        <f>B55/B47</f>
        <v>3.7037037037037035E-2</v>
      </c>
      <c r="E55" s="46">
        <f>C55/C47</f>
        <v>4.0071174377224197E-2</v>
      </c>
      <c r="F55" s="17"/>
    </row>
    <row r="56" spans="1:6" ht="22" thickBot="1" x14ac:dyDescent="0.3">
      <c r="A56" s="74" t="s">
        <v>50</v>
      </c>
      <c r="B56" s="75">
        <f>SUM(B48:B55)</f>
        <v>27</v>
      </c>
      <c r="C56" s="77">
        <f>SUM(C48:C55)</f>
        <v>195700</v>
      </c>
      <c r="F56" s="17"/>
    </row>
    <row r="57" spans="1:6" x14ac:dyDescent="0.2">
      <c r="A57" s="98" t="s">
        <v>51</v>
      </c>
      <c r="B57" s="62"/>
      <c r="C57" s="63"/>
      <c r="D57" s="63"/>
      <c r="E57" s="64"/>
      <c r="F57" s="63"/>
    </row>
    <row r="58" spans="1:6" ht="24" x14ac:dyDescent="0.25">
      <c r="A58" s="65"/>
      <c r="B58" s="66"/>
    </row>
    <row r="59" spans="1:6" ht="24" x14ac:dyDescent="0.25">
      <c r="A59" s="65"/>
      <c r="B59" s="66"/>
    </row>
    <row r="60" spans="1:6" ht="24" x14ac:dyDescent="0.25">
      <c r="A60" s="65"/>
      <c r="B60" s="66"/>
    </row>
    <row r="61" spans="1:6" ht="24" x14ac:dyDescent="0.3">
      <c r="A61" s="67"/>
      <c r="B61" s="68"/>
    </row>
    <row r="62" spans="1:6" ht="24" x14ac:dyDescent="0.25">
      <c r="A62" s="65"/>
      <c r="B62" s="70"/>
    </row>
    <row r="63" spans="1:6" ht="24" x14ac:dyDescent="0.25">
      <c r="A63" s="65"/>
      <c r="B63" s="70"/>
    </row>
    <row r="64" spans="1:6" ht="24" x14ac:dyDescent="0.25">
      <c r="A64" s="65"/>
      <c r="B64" s="70"/>
    </row>
    <row r="65" spans="1:2" ht="24" x14ac:dyDescent="0.25">
      <c r="A65" s="65"/>
      <c r="B65" s="70"/>
    </row>
    <row r="66" spans="1:2" ht="24" x14ac:dyDescent="0.25">
      <c r="A66" s="65"/>
      <c r="B66" s="70"/>
    </row>
    <row r="67" spans="1:2" ht="24" x14ac:dyDescent="0.25">
      <c r="A67" s="65"/>
      <c r="B67" s="70"/>
    </row>
    <row r="68" spans="1:2" ht="24" x14ac:dyDescent="0.25">
      <c r="A68" s="65"/>
      <c r="B68" s="70"/>
    </row>
    <row r="69" spans="1:2" ht="24" x14ac:dyDescent="0.25">
      <c r="A69" s="65"/>
      <c r="B69" s="70"/>
    </row>
    <row r="70" spans="1:2" ht="24" x14ac:dyDescent="0.25">
      <c r="A70" s="65"/>
      <c r="B70" s="70"/>
    </row>
    <row r="71" spans="1:2" ht="24" x14ac:dyDescent="0.25">
      <c r="A71" s="65"/>
      <c r="B71" s="70"/>
    </row>
    <row r="72" spans="1:2" ht="24" x14ac:dyDescent="0.25">
      <c r="A72" s="65"/>
      <c r="B72" s="70"/>
    </row>
    <row r="73" spans="1:2" ht="37" customHeight="1" x14ac:dyDescent="0.3">
      <c r="A73" s="69"/>
      <c r="B73" s="71"/>
    </row>
    <row r="74" spans="1:2" ht="31" customHeight="1" x14ac:dyDescent="0.3">
      <c r="A74" s="69"/>
      <c r="B74" s="72"/>
    </row>
    <row r="75" spans="1:2" ht="33" customHeight="1" x14ac:dyDescent="0.3">
      <c r="A75" s="69"/>
      <c r="B75" s="73"/>
    </row>
    <row r="76" spans="1:2" ht="32" customHeight="1" x14ac:dyDescent="0.3">
      <c r="A76" s="69"/>
      <c r="B76" s="73"/>
    </row>
  </sheetData>
  <mergeCells count="10">
    <mergeCell ref="B4:D4"/>
    <mergeCell ref="B28:E28"/>
    <mergeCell ref="B35:E35"/>
    <mergeCell ref="B36:E36"/>
    <mergeCell ref="B37:E37"/>
    <mergeCell ref="B38:E38"/>
    <mergeCell ref="B39:E39"/>
    <mergeCell ref="B41:F41"/>
    <mergeCell ref="B42:F42"/>
    <mergeCell ref="B43:F43"/>
  </mergeCells>
  <pageMargins left="0.25" right="0.25" top="0.75" bottom="0.75" header="0.3" footer="0.3"/>
  <pageSetup scale="3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Stott</dc:creator>
  <cp:keywords/>
  <dc:description/>
  <cp:lastModifiedBy>Donna Stott</cp:lastModifiedBy>
  <cp:revision/>
  <dcterms:created xsi:type="dcterms:W3CDTF">2019-06-24T12:57:05Z</dcterms:created>
  <dcterms:modified xsi:type="dcterms:W3CDTF">2022-06-20T15:59:56Z</dcterms:modified>
  <cp:category/>
  <cp:contentStatus/>
</cp:coreProperties>
</file>