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7fb87854143adf/Documents/"/>
    </mc:Choice>
  </mc:AlternateContent>
  <xr:revisionPtr revIDLastSave="0" documentId="8_{634952D2-0D3B-B64F-96F2-3A8656BA31B9}" xr6:coauthVersionLast="47" xr6:coauthVersionMax="47" xr10:uidLastSave="{00000000-0000-0000-0000-000000000000}"/>
  <bookViews>
    <workbookView xWindow="-29260" yWindow="-8500" windowWidth="20600" windowHeight="24800" tabRatio="500" xr2:uid="{00000000-000D-0000-FFFF-FFFF00000000}"/>
  </bookViews>
  <sheets>
    <sheet name="Totals" sheetId="2" r:id="rId1"/>
  </sheets>
  <definedNames>
    <definedName name="_xlnm.Print_Area" localSheetId="0">Totals!$A$1:$D$84</definedName>
    <definedName name="_xlnm.Print_Titles" localSheetId="0">Totals!$1:$2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C51" i="2" l="1"/>
  <c r="B19" i="2"/>
  <c r="C18" i="2" s="1"/>
  <c r="C22" i="2"/>
  <c r="C23" i="2"/>
  <c r="B27" i="2"/>
  <c r="C13" i="2" s="1"/>
  <c r="B57" i="2"/>
  <c r="B63" i="2" s="1"/>
  <c r="C52" i="2"/>
  <c r="B53" i="2" s="1"/>
  <c r="C65" i="2"/>
  <c r="B58" i="2"/>
  <c r="B60" i="2" s="1"/>
  <c r="B62" i="2" s="1"/>
  <c r="B18" i="2"/>
  <c r="B44" i="2"/>
  <c r="C15" i="2"/>
  <c r="C14" i="2"/>
  <c r="B66" i="2" l="1"/>
  <c r="C63" i="2"/>
  <c r="B55" i="2"/>
  <c r="B21" i="2"/>
  <c r="C21" i="2" s="1"/>
  <c r="C27" i="2"/>
  <c r="C20" i="2"/>
  <c r="D30" i="2"/>
  <c r="C17" i="2"/>
  <c r="C25" i="2"/>
  <c r="C33" i="2" l="1"/>
  <c r="C43" i="2"/>
  <c r="C36" i="2"/>
  <c r="C41" i="2"/>
  <c r="C34" i="2"/>
  <c r="C39" i="2"/>
  <c r="C38" i="2"/>
  <c r="C32" i="2"/>
  <c r="C37" i="2"/>
  <c r="C42" i="2"/>
  <c r="C35" i="2"/>
  <c r="C40" i="2"/>
  <c r="A44" i="2"/>
  <c r="C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Stott</author>
    <author>Microsoft Office User</author>
  </authors>
  <commentList>
    <comment ref="D3" authorId="0" shapeId="0" xr:uid="{00000000-0006-0000-0000-000001000000}">
      <text>
        <r>
          <rPr>
            <b/>
            <sz val="9"/>
            <color rgb="FF000000"/>
            <rFont val="Verdana"/>
            <family val="2"/>
          </rPr>
          <t>Thanks for looking at this. We recommend that you make a copy of this file so if it messes up you can start over!  Fill in your actual numbers in the non-blue boxes.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10" authorId="0" shapeId="0" xr:uid="{00000000-0006-0000-0000-000002000000}">
      <text>
        <r>
          <rPr>
            <b/>
            <sz val="9"/>
            <color rgb="FF000000"/>
            <rFont val="Verdana"/>
            <family val="2"/>
          </rPr>
          <t>How much will you make?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11" authorId="0" shapeId="0" xr:uid="{00000000-0006-0000-0000-000003000000}">
      <text>
        <r>
          <rPr>
            <b/>
            <sz val="9"/>
            <color rgb="FF000000"/>
            <rFont val="Verdana"/>
            <family val="2"/>
          </rPr>
          <t>Signs, lockboxes, paper, suppiies, coaching, gas, upkeep etc.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11" authorId="0" shapeId="0" xr:uid="{00000000-0006-0000-0000-000004000000}">
      <text>
        <r>
          <rPr>
            <b/>
            <sz val="9"/>
            <color rgb="FF000000"/>
            <rFont val="Verdana"/>
            <family val="2"/>
          </rPr>
          <t xml:space="preserve">What were your deductible business expenses? Remember, PROFIT is the name of the game!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13" authorId="0" shapeId="0" xr:uid="{00000000-0006-0000-0000-000005000000}">
      <text>
        <r>
          <rPr>
            <sz val="9"/>
            <color rgb="FF000000"/>
            <rFont val="Verdana"/>
            <family val="2"/>
          </rPr>
          <t xml:space="preserve">This is how many contacts it took you to set an appointment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14" authorId="0" shapeId="0" xr:uid="{00000000-0006-0000-0000-000006000000}">
      <text>
        <r>
          <rPr>
            <b/>
            <sz val="9"/>
            <color rgb="FF000000"/>
            <rFont val="Verdana"/>
            <family val="2"/>
          </rPr>
          <t>This is what % of the time you went on an appointment and took the listing.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15" authorId="0" shapeId="0" xr:uid="{00000000-0006-0000-0000-000007000000}">
      <text>
        <r>
          <rPr>
            <b/>
            <sz val="9"/>
            <color rgb="FF000000"/>
            <rFont val="Verdana"/>
            <family val="2"/>
          </rPr>
          <t>This is what % of your listings sold - don’t worry - we know there are carry over from last year and into next year.</t>
        </r>
      </text>
    </comment>
    <comment ref="B19" authorId="0" shapeId="0" xr:uid="{00000000-0006-0000-0000-000008000000}">
      <text>
        <r>
          <rPr>
            <b/>
            <sz val="9"/>
            <color rgb="FF000000"/>
            <rFont val="Verdana"/>
            <family val="2"/>
          </rPr>
          <t xml:space="preserve">Total Closings of Listings Sold and Buyer Sales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1" authorId="0" shapeId="0" xr:uid="{00000000-0006-0000-0000-000009000000}">
      <text>
        <r>
          <rPr>
            <sz val="9"/>
            <color rgb="FF000000"/>
            <rFont val="Verdana"/>
            <family val="2"/>
          </rPr>
          <t xml:space="preserve">Total income divided by # of closed deals.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2" authorId="0" shapeId="0" xr:uid="{00000000-0006-0000-0000-00000A000000}">
      <text>
        <r>
          <rPr>
            <b/>
            <sz val="9"/>
            <color rgb="FF000000"/>
            <rFont val="Verdana"/>
            <family val="2"/>
          </rPr>
          <t>Estimate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3" authorId="0" shapeId="0" xr:uid="{00000000-0006-0000-0000-00000B000000}">
      <text>
        <r>
          <rPr>
            <b/>
            <sz val="9"/>
            <color rgb="FF000000"/>
            <rFont val="Verdana"/>
            <family val="2"/>
          </rPr>
          <t>Under contract not yet closed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24" authorId="0" shapeId="0" xr:uid="{00000000-0006-0000-0000-00000C000000}">
      <text>
        <r>
          <rPr>
            <b/>
            <sz val="9"/>
            <color rgb="FF000000"/>
            <rFont val="Verdana"/>
            <family val="2"/>
          </rPr>
          <t>Active listings</t>
        </r>
      </text>
    </comment>
    <comment ref="B25" authorId="0" shapeId="0" xr:uid="{00000000-0006-0000-0000-00000D000000}">
      <text>
        <r>
          <rPr>
            <b/>
            <sz val="9"/>
            <color rgb="FF000000"/>
            <rFont val="Verdana"/>
            <family val="2"/>
          </rPr>
          <t>Estimate</t>
        </r>
      </text>
    </comment>
    <comment ref="C25" authorId="1" shapeId="0" xr:uid="{00000000-0006-0000-0000-00000E000000}">
      <text>
        <r>
          <rPr>
            <b/>
            <sz val="10"/>
            <color rgb="FF000000"/>
            <rFont val="Calibri"/>
            <family val="2"/>
          </rPr>
          <t xml:space="preserve">Income you earned per contact. It's a lot. See why daily contacts are so important? </t>
        </r>
      </text>
    </comment>
    <comment ref="B26" authorId="0" shapeId="0" xr:uid="{00000000-0006-0000-0000-00000F000000}">
      <text>
        <r>
          <rPr>
            <b/>
            <sz val="9"/>
            <color rgb="FF000000"/>
            <rFont val="Verdana"/>
            <family val="2"/>
          </rPr>
          <t>How many contacts per day did you make on average? Estimate if needed</t>
        </r>
      </text>
    </comment>
    <comment ref="B27" authorId="0" shapeId="0" xr:uid="{00000000-0006-0000-0000-000010000000}">
      <text>
        <r>
          <rPr>
            <sz val="9"/>
            <color rgb="FF000000"/>
            <rFont val="Verdana"/>
            <family val="2"/>
          </rPr>
          <t xml:space="preserve">This will auto calculate based on days and daily contacts
</t>
        </r>
      </text>
    </comment>
    <comment ref="C27" authorId="0" shapeId="0" xr:uid="{00000000-0006-0000-0000-000011000000}">
      <text>
        <r>
          <rPr>
            <b/>
            <sz val="9"/>
            <color rgb="FF000000"/>
            <rFont val="Verdana"/>
            <family val="2"/>
          </rPr>
          <t xml:space="preserve"># of contacts you had to make to earn a check. Auto calculates. Important to know.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30" authorId="0" shapeId="0" xr:uid="{00000000-0006-0000-0000-000012000000}">
      <text>
        <r>
          <rPr>
            <b/>
            <sz val="9"/>
            <color rgb="FF000000"/>
            <rFont val="Verdana"/>
            <family val="2"/>
          </rPr>
          <t>make these work for you - rename them add, subtract - it's your business plan!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D30" authorId="0" shapeId="0" xr:uid="{00000000-0006-0000-0000-000013000000}">
      <text>
        <r>
          <rPr>
            <b/>
            <sz val="9"/>
            <color rgb="FF000000"/>
            <rFont val="Verdana"/>
            <family val="2"/>
          </rPr>
          <t xml:space="preserve">Active Listings + Closings + Pendings
</t>
        </r>
        <r>
          <rPr>
            <b/>
            <sz val="9"/>
            <color rgb="FF000000"/>
            <rFont val="Verdana"/>
            <family val="2"/>
          </rPr>
          <t xml:space="preserve">
</t>
        </r>
        <r>
          <rPr>
            <b/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44" authorId="0" shapeId="0" xr:uid="{00000000-0006-0000-0000-000014000000}">
      <text>
        <r>
          <rPr>
            <b/>
            <sz val="9"/>
            <color rgb="FF000000"/>
            <rFont val="Verdana"/>
            <family val="2"/>
          </rPr>
          <t xml:space="preserve">if True - then your numbers match - if False somethings missing or you have too many - check again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47" authorId="0" shapeId="0" xr:uid="{00000000-0006-0000-0000-000015000000}">
      <text>
        <r>
          <rPr>
            <b/>
            <sz val="9"/>
            <color rgb="FF000000"/>
            <rFont val="Verdana"/>
            <family val="2"/>
          </rPr>
          <t xml:space="preserve">Is you goal Big, Bold &amp; Hairy? Does it excite you? Does it get you up in the morning thrilled to be in Real Estate?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A50" authorId="0" shapeId="0" xr:uid="{00000000-0006-0000-0000-000016000000}">
      <text>
        <r>
          <rPr>
            <b/>
            <sz val="9"/>
            <color rgb="FF000000"/>
            <rFont val="Verdana"/>
            <family val="2"/>
          </rPr>
          <t xml:space="preserve">Change this as needed to fit your actual business.  Change the words, add, subtract, whatever you need - it's your plan!!!!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50" authorId="0" shapeId="0" xr:uid="{00000000-0006-0000-0000-000017000000}">
      <text>
        <r>
          <rPr>
            <sz val="9"/>
            <color rgb="FF000000"/>
            <rFont val="Verdana"/>
            <family val="2"/>
          </rPr>
          <t xml:space="preserve">Does this excite you??
</t>
        </r>
        <r>
          <rPr>
            <sz val="9"/>
            <color rgb="FF000000"/>
            <rFont val="Verdana"/>
            <family val="2"/>
          </rPr>
          <t xml:space="preserve">this is your goals for closed transactions next year!!!!
</t>
        </r>
      </text>
    </comment>
    <comment ref="B51" authorId="0" shapeId="0" xr:uid="{00000000-0006-0000-0000-000018000000}">
      <text>
        <r>
          <rPr>
            <b/>
            <sz val="9"/>
            <color rgb="FF000000"/>
            <rFont val="Verdana"/>
            <family val="2"/>
          </rPr>
          <t xml:space="preserve">Will this be higher or lower than last year? - if unsure use last years average.
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B65" authorId="0" shapeId="0" xr:uid="{00000000-0006-0000-0000-000019000000}">
      <text>
        <r>
          <rPr>
            <b/>
            <sz val="9"/>
            <color rgb="FF000000"/>
            <rFont val="Verdana"/>
            <family val="2"/>
          </rPr>
          <t>about 240 workdays - estimate 200-220 actual prospecting days unless you are a dialing fool :)</t>
        </r>
      </text>
    </comment>
    <comment ref="D68" authorId="0" shapeId="0" xr:uid="{00000000-0006-0000-0000-00001A000000}">
      <text>
        <r>
          <rPr>
            <b/>
            <sz val="9"/>
            <color rgb="FF000000"/>
            <rFont val="Verdana"/>
            <family val="2"/>
          </rPr>
          <t xml:space="preserve">Who is going to support you?
</t>
        </r>
        <r>
          <rPr>
            <b/>
            <sz val="9"/>
            <color rgb="FF000000"/>
            <rFont val="Verdana"/>
            <family val="2"/>
          </rPr>
          <t xml:space="preserve">Do you need to set and keep a schedule?
</t>
        </r>
        <r>
          <rPr>
            <b/>
            <sz val="9"/>
            <color rgb="FF000000"/>
            <rFont val="Verdana"/>
            <family val="2"/>
          </rPr>
          <t xml:space="preserve">Do you need more accountability?
</t>
        </r>
        <r>
          <rPr>
            <b/>
            <sz val="9"/>
            <color rgb="FF000000"/>
            <rFont val="Verdana"/>
            <family val="2"/>
          </rPr>
          <t xml:space="preserve">Do you need better business systems?
</t>
        </r>
        <r>
          <rPr>
            <b/>
            <sz val="9"/>
            <color rgb="FF000000"/>
            <rFont val="Verdana"/>
            <family val="2"/>
          </rPr>
          <t xml:space="preserve">Do your need an inventory management plan?
</t>
        </r>
        <r>
          <rPr>
            <b/>
            <sz val="9"/>
            <color rgb="FF000000"/>
            <rFont val="Verdana"/>
            <family val="2"/>
          </rPr>
          <t xml:space="preserve">Do you need to hone your prospecting skills?
</t>
        </r>
        <r>
          <rPr>
            <b/>
            <sz val="9"/>
            <color rgb="FF000000"/>
            <rFont val="Verdana"/>
            <family val="2"/>
          </rPr>
          <t xml:space="preserve">Do you need to know and use your market statistics better?
</t>
        </r>
        <r>
          <rPr>
            <b/>
            <sz val="9"/>
            <color rgb="FF000000"/>
            <rFont val="Verdana"/>
            <family val="2"/>
          </rPr>
          <t xml:space="preserve">Do you need to get stronger in closing?
</t>
        </r>
        <r>
          <rPr>
            <b/>
            <sz val="9"/>
            <color rgb="FF000000"/>
            <rFont val="Verdana"/>
            <family val="2"/>
          </rPr>
          <t xml:space="preserve">Do you need to learn to work with more personality types?
</t>
        </r>
        <r>
          <rPr>
            <b/>
            <sz val="9"/>
            <color rgb="FF000000"/>
            <rFont val="Verdana"/>
            <family val="2"/>
          </rPr>
          <t xml:space="preserve">Do you need to just do it?
</t>
        </r>
        <r>
          <rPr>
            <b/>
            <sz val="9"/>
            <color rgb="FF000000"/>
            <rFont val="Verdana"/>
            <family val="2"/>
          </rPr>
          <t>We can help - contact us at INFO@YourCoachingMatters.com</t>
        </r>
        <r>
          <rPr>
            <sz val="9"/>
            <color rgb="FF000000"/>
            <rFont val="Verdana"/>
            <family val="2"/>
          </rPr>
          <t xml:space="preserve">
</t>
        </r>
      </text>
    </comment>
    <comment ref="C80" authorId="0" shapeId="0" xr:uid="{00000000-0006-0000-0000-00001B000000}">
      <text>
        <r>
          <rPr>
            <b/>
            <sz val="9"/>
            <color rgb="FF000000"/>
            <rFont val="Verdana"/>
            <family val="2"/>
          </rPr>
          <t xml:space="preserve">Seriously your business can move forward, faster. We can help.  We believe in the Power of Knowledge • Shared
</t>
        </r>
        <r>
          <rPr>
            <b/>
            <sz val="9"/>
            <color rgb="FF000000"/>
            <rFont val="Verdana"/>
            <family val="2"/>
          </rPr>
          <t>Contact us at Info@YourCoachingMatters.com</t>
        </r>
        <r>
          <rPr>
            <sz val="9"/>
            <color rgb="FF000000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<sst xmlns="http://schemas.openxmlformats.org/spreadsheetml/2006/main" count="130" uniqueCount="121">
  <si>
    <t xml:space="preserve">Closed deals goal = </t>
    <phoneticPr fontId="2" type="noConversion"/>
  </si>
  <si>
    <t xml:space="preserve">Income goal = </t>
    <phoneticPr fontId="2" type="noConversion"/>
  </si>
  <si>
    <t xml:space="preserve">Contact goal = </t>
    <phoneticPr fontId="2" type="noConversion"/>
  </si>
  <si>
    <t>per day</t>
    <phoneticPr fontId="2" type="noConversion"/>
  </si>
  <si>
    <t>Listings taken goal =</t>
    <phoneticPr fontId="2" type="noConversion"/>
  </si>
  <si>
    <t>Listings sold =</t>
    <phoneticPr fontId="2" type="noConversion"/>
  </si>
  <si>
    <t xml:space="preserve">Listings taken = </t>
    <phoneticPr fontId="2" type="noConversion"/>
  </si>
  <si>
    <t>Listing appointments =</t>
    <phoneticPr fontId="2" type="noConversion"/>
  </si>
  <si>
    <t xml:space="preserve">Profit from real estate = </t>
    <phoneticPr fontId="2" type="noConversion"/>
  </si>
  <si>
    <t xml:space="preserve">Average sales price = </t>
    <phoneticPr fontId="2" type="noConversion"/>
  </si>
  <si>
    <t xml:space="preserve"> Average commission check =  </t>
    <phoneticPr fontId="2" type="noConversion"/>
  </si>
  <si>
    <t xml:space="preserve"> Average hours worked per week = </t>
    <phoneticPr fontId="2" type="noConversion"/>
  </si>
  <si>
    <t xml:space="preserve"> Present pendings= </t>
    <phoneticPr fontId="2" type="noConversion"/>
  </si>
  <si>
    <t xml:space="preserve"> Present inventory = </t>
    <phoneticPr fontId="2" type="noConversion"/>
  </si>
  <si>
    <t>Total =</t>
    <phoneticPr fontId="2" type="noConversion"/>
  </si>
  <si>
    <t>% taken</t>
    <phoneticPr fontId="2" type="noConversion"/>
  </si>
  <si>
    <t>% sold</t>
    <phoneticPr fontId="2" type="noConversion"/>
  </si>
  <si>
    <t xml:space="preserve"> </t>
    <phoneticPr fontId="2" type="noConversion"/>
  </si>
  <si>
    <t>%</t>
    <phoneticPr fontId="2" type="noConversion"/>
  </si>
  <si>
    <t>Client Source</t>
    <phoneticPr fontId="2" type="noConversion"/>
  </si>
  <si>
    <t>Number</t>
    <phoneticPr fontId="2" type="noConversion"/>
  </si>
  <si>
    <t>Listings + Closings + Pendings =</t>
  </si>
  <si>
    <t>OK to estimate</t>
  </si>
  <si>
    <t>Buyers closed =</t>
  </si>
  <si>
    <t>Business Expenses</t>
  </si>
  <si>
    <t>Profit from Real Estate</t>
  </si>
  <si>
    <t>Estimate</t>
  </si>
  <si>
    <t>Click Here</t>
  </si>
  <si>
    <t>Contacts for next year</t>
  </si>
  <si>
    <t xml:space="preserve">Just a few examples! </t>
  </si>
  <si>
    <t>Section 5 … Coaches Suggestions or Recommendations</t>
  </si>
  <si>
    <r>
      <t xml:space="preserve">Corner </t>
    </r>
    <r>
      <rPr>
        <b/>
        <i/>
        <sz val="12"/>
        <color rgb="FFFF0000"/>
        <rFont val="Arial"/>
        <family val="2"/>
      </rPr>
      <t>red</t>
    </r>
    <r>
      <rPr>
        <b/>
        <i/>
        <sz val="12"/>
        <rFont val="Arial"/>
        <family val="2"/>
      </rPr>
      <t xml:space="preserve"> arrows are notes… Hover over upper right corner for info</t>
    </r>
  </si>
  <si>
    <t>Simple Business Plan</t>
  </si>
  <si>
    <t xml:space="preserve">Total business expenses paid or to be paid= </t>
  </si>
  <si>
    <t>Buyer appointments =</t>
  </si>
  <si>
    <t>Ratio of Buyer Appts to Closed =</t>
  </si>
  <si>
    <t>(General Rule: If your goal is over 25 deals you should have an assistant hired &amp;</t>
  </si>
  <si>
    <t># contacts/listing appt</t>
  </si>
  <si>
    <t>% of Listings taken that close</t>
  </si>
  <si>
    <t>Questions? Email Info@YourCoachingMatters.com</t>
  </si>
  <si>
    <t>Average Sales Price=</t>
  </si>
  <si>
    <t>Total deals double checked</t>
  </si>
  <si>
    <t>Volume Goal</t>
  </si>
  <si>
    <t xml:space="preserve">Change for YOUR needs… </t>
  </si>
  <si>
    <t xml:space="preserve"> Total days worked (estimate)= </t>
  </si>
  <si>
    <t> Total contacts per work day (estimate) =</t>
  </si>
  <si>
    <t xml:space="preserve"> Total Estimated contacts =  </t>
  </si>
  <si>
    <t>Ave commission % you kept</t>
  </si>
  <si>
    <t>Total $ volume</t>
  </si>
  <si>
    <t xml:space="preserve">Listings Sold Goal = </t>
  </si>
  <si>
    <t>Section 4 CLEARLY DEFINE what you'll do differently (SAMPLE TO WRITE OVER)</t>
  </si>
  <si>
    <t>Use last year's or put in a reasonable improvement</t>
  </si>
  <si>
    <t>Auto calculates</t>
  </si>
  <si>
    <t>You should over-write this section!</t>
  </si>
  <si>
    <t xml:space="preserve">Buyer sales goal = </t>
  </si>
  <si>
    <t>% of Listing appointments taken</t>
  </si>
  <si>
    <t>Listing Appointment goal =</t>
  </si>
  <si>
    <t>Expired</t>
  </si>
  <si>
    <t xml:space="preserve">Past Client </t>
  </si>
  <si>
    <t>COI</t>
  </si>
  <si>
    <t>Referral from PC/COI</t>
  </si>
  <si>
    <t>FB</t>
  </si>
  <si>
    <t>Website</t>
  </si>
  <si>
    <t>Landing Pages</t>
  </si>
  <si>
    <t>$$/hr PROFIT over year</t>
  </si>
  <si>
    <t>Income per contact</t>
  </si>
  <si>
    <t>Number of contacts/closing</t>
  </si>
  <si>
    <t>Profit is the name of the game!</t>
  </si>
  <si>
    <t>percent from listings sold</t>
  </si>
  <si>
    <t>percent from buyer sales</t>
  </si>
  <si>
    <t>Estimate from C15 above</t>
  </si>
  <si>
    <t>Estimate from C14 above</t>
  </si>
  <si>
    <t>Average commission</t>
  </si>
  <si>
    <t>Exciting??</t>
  </si>
  <si>
    <t>Check B19, B23 &amp; B24</t>
  </si>
  <si>
    <t>$$/hr INCOME over year</t>
  </si>
  <si>
    <t xml:space="preserve">Blue Boxes autofill. </t>
  </si>
  <si>
    <t xml:space="preserve">Total closed deals = </t>
  </si>
  <si>
    <t>10. Take 2 YCM Courses by Summer</t>
  </si>
  <si>
    <t>1 - 2 - 3 - 4 - 5</t>
  </si>
  <si>
    <t>Fill in Yellow Boxes. OVER WRITE Samples!</t>
  </si>
  <si>
    <t>If false, this isn't</t>
  </si>
  <si>
    <t>matching Section 1, so</t>
  </si>
  <si>
    <t>Make it your BEST YEAR SO FAR!</t>
  </si>
  <si>
    <t>7. Change minimum standard to no further than 20 min from home/office</t>
  </si>
  <si>
    <t>Mailers</t>
  </si>
  <si>
    <t xml:space="preserve">Section 2 … Sources  </t>
  </si>
  <si>
    <t>Include all current listings, pendings AND closed</t>
  </si>
  <si>
    <t>List your Standards of Integrity --&gt;</t>
  </si>
  <si>
    <t>Progress Toward Each Scale 1-5 --&gt;</t>
  </si>
  <si>
    <t>List your primary 3 Life Intentions --&gt;</t>
  </si>
  <si>
    <t>Up to 9 of them, list to the right --&gt;</t>
  </si>
  <si>
    <t>Note the number above and</t>
  </si>
  <si>
    <t xml:space="preserve">the number in B44 should </t>
  </si>
  <si>
    <t>Match exactly!</t>
  </si>
  <si>
    <t>Average Commission You Keep =</t>
  </si>
  <si>
    <r>
      <t xml:space="preserve">in place by January 1.  If over 75, you should have 2 staff+ </t>
    </r>
    <r>
      <rPr>
        <b/>
        <i/>
        <u/>
        <sz val="12"/>
        <color indexed="10"/>
        <rFont val="Arial"/>
        <family val="2"/>
      </rPr>
      <t>MINIMUM</t>
    </r>
  </si>
  <si>
    <t>6. Use Formula 1 (55-17-7) minimum 3 days a week.</t>
  </si>
  <si>
    <t>1.  Completely update VIP DB Plan for entire year before Jan 1 &amp; have all Actions needed in my schedule</t>
  </si>
  <si>
    <t>2.  Connect with every VIP every month all year (in person/phone/text/email)</t>
  </si>
  <si>
    <t>3.  EVERY Day do 5 handwritten notes to vendors, coop agents, leads, past clients</t>
  </si>
  <si>
    <t>4. Keep my Numbers Tracker Up to Date - ALL numbers 100%!</t>
  </si>
  <si>
    <t>5. Make higher Quality Contacts by dropping low conversion source XX and adding more of ZZ.</t>
  </si>
  <si>
    <t>8. Create a written BUDGET both personal and WORK for the year by January 9th</t>
  </si>
  <si>
    <t>Fill in after Reviewing with your Coach</t>
  </si>
  <si>
    <t>Need to do the Exercise again? Ask!</t>
  </si>
  <si>
    <t>Open Houses</t>
  </si>
  <si>
    <t>FBSO</t>
  </si>
  <si>
    <t>Name here</t>
  </si>
  <si>
    <t>Section 1 - 2022 Review</t>
  </si>
  <si>
    <t xml:space="preserve">Total income paid or to be paid 2022 = </t>
  </si>
  <si>
    <t>Look at Active Listings, All Pendings &amp; Closings in 2022 for this Section!</t>
  </si>
  <si>
    <t>Flat Fee Paid Lead Sources (Zillow, Trulia)</t>
  </si>
  <si>
    <r>
      <t xml:space="preserve">Referral w/Fees </t>
    </r>
    <r>
      <rPr>
        <sz val="9"/>
        <rFont val="Arial"/>
        <family val="2"/>
      </rPr>
      <t>(Agent, Ref.Exchange, etc)</t>
    </r>
  </si>
  <si>
    <t xml:space="preserve">Section 3 THE FUN PART! 2023 GOALS! </t>
  </si>
  <si>
    <t>% of 2023 Closings from Listings</t>
  </si>
  <si>
    <t>% of 2023 Closings from Buyers</t>
  </si>
  <si>
    <t>2023 Planned Days Prospecting</t>
  </si>
  <si>
    <t>Income per contact plannned for 2023</t>
  </si>
  <si>
    <t>11. Identify all 2023 Work Days and Put days OFF on schedule NOW (Plan to work MORE in 2023 than last 2 years)</t>
  </si>
  <si>
    <t>9. Reassess Expenses each 2 months in a 3 hour chunk of calendared time with another person (accountant?)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</si>
</sst>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&quot;$&quot;#,##0"/>
    <numFmt numFmtId="167" formatCode="0.0%"/>
  </numFmts>
  <fonts count="40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sz val="11"/>
      <color indexed="72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0"/>
      <color theme="10"/>
      <name val="Verdana"/>
      <family val="2"/>
    </font>
    <font>
      <b/>
      <sz val="16"/>
      <color theme="2" tint="-0.499984740745262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i/>
      <u/>
      <sz val="12"/>
      <color indexed="10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2"/>
      <color theme="1"/>
      <name val="Arial"/>
      <family val="2"/>
    </font>
    <font>
      <b/>
      <sz val="18"/>
      <color theme="3" tint="-0.249977111117893"/>
      <name val="Arial"/>
      <family val="2"/>
    </font>
    <font>
      <b/>
      <i/>
      <sz val="12"/>
      <color theme="3" tint="-0.249977111117893"/>
      <name val="Arial"/>
      <family val="2"/>
    </font>
    <font>
      <b/>
      <i/>
      <sz val="16"/>
      <color theme="3" tint="-0.249977111117893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color theme="3" tint="-0.249977111117893"/>
      <name val="Arial"/>
      <family val="2"/>
    </font>
    <font>
      <b/>
      <sz val="10"/>
      <color rgb="FF000000"/>
      <name val="Calibri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b/>
      <sz val="12"/>
      <color theme="5"/>
      <name val="Arial"/>
      <family val="2"/>
    </font>
    <font>
      <b/>
      <sz val="9"/>
      <color theme="5"/>
      <name val="Arial"/>
      <family val="2"/>
    </font>
    <font>
      <b/>
      <sz val="12"/>
      <color theme="6" tint="-0.249977111117893"/>
      <name val="Arial"/>
      <family val="2"/>
    </font>
    <font>
      <b/>
      <sz val="12"/>
      <color rgb="FF7030A0"/>
      <name val="Arial"/>
      <family val="2"/>
    </font>
    <font>
      <b/>
      <sz val="9"/>
      <color rgb="FF7030A0"/>
      <name val="Arial"/>
      <family val="2"/>
    </font>
    <font>
      <i/>
      <sz val="10"/>
      <color rgb="FF7030A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3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Border="1" applyProtection="1"/>
    <xf numFmtId="164" fontId="7" fillId="6" borderId="1" xfId="0" applyNumberFormat="1" applyFont="1" applyFill="1" applyBorder="1" applyProtection="1">
      <protection locked="0"/>
    </xf>
    <xf numFmtId="165" fontId="7" fillId="6" borderId="1" xfId="0" applyNumberFormat="1" applyFont="1" applyFill="1" applyBorder="1" applyProtection="1">
      <protection locked="0"/>
    </xf>
    <xf numFmtId="3" fontId="7" fillId="6" borderId="1" xfId="0" applyNumberFormat="1" applyFont="1" applyFill="1" applyBorder="1" applyProtection="1">
      <protection locked="0"/>
    </xf>
    <xf numFmtId="0" fontId="11" fillId="0" borderId="0" xfId="0" applyFont="1" applyBorder="1" applyProtection="1"/>
    <xf numFmtId="0" fontId="12" fillId="0" borderId="0" xfId="0" applyFont="1" applyFill="1" applyBorder="1" applyProtection="1"/>
    <xf numFmtId="164" fontId="4" fillId="0" borderId="0" xfId="0" applyNumberFormat="1" applyFont="1" applyBorder="1" applyProtection="1"/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164" fontId="7" fillId="0" borderId="0" xfId="0" applyNumberFormat="1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164" fontId="7" fillId="4" borderId="1" xfId="0" applyNumberFormat="1" applyFont="1" applyFill="1" applyBorder="1" applyProtection="1"/>
    <xf numFmtId="1" fontId="7" fillId="4" borderId="1" xfId="0" applyNumberFormat="1" applyFont="1" applyFill="1" applyBorder="1" applyProtection="1"/>
    <xf numFmtId="10" fontId="7" fillId="4" borderId="1" xfId="0" applyNumberFormat="1" applyFont="1" applyFill="1" applyBorder="1" applyProtection="1"/>
    <xf numFmtId="166" fontId="7" fillId="4" borderId="1" xfId="0" applyNumberFormat="1" applyFont="1" applyFill="1" applyBorder="1" applyProtection="1"/>
    <xf numFmtId="10" fontId="7" fillId="4" borderId="1" xfId="1" applyNumberFormat="1" applyFont="1" applyFill="1" applyBorder="1" applyProtection="1"/>
    <xf numFmtId="0" fontId="13" fillId="0" borderId="1" xfId="0" applyFont="1" applyBorder="1" applyProtection="1"/>
    <xf numFmtId="2" fontId="7" fillId="0" borderId="1" xfId="0" applyNumberFormat="1" applyFont="1" applyBorder="1" applyProtection="1"/>
    <xf numFmtId="2" fontId="14" fillId="0" borderId="1" xfId="0" applyNumberFormat="1" applyFont="1" applyBorder="1" applyProtection="1"/>
    <xf numFmtId="2" fontId="7" fillId="0" borderId="0" xfId="0" applyNumberFormat="1" applyFont="1" applyBorder="1" applyProtection="1"/>
    <xf numFmtId="2" fontId="3" fillId="0" borderId="0" xfId="0" applyNumberFormat="1" applyFont="1" applyBorder="1" applyProtection="1"/>
    <xf numFmtId="165" fontId="7" fillId="0" borderId="0" xfId="0" applyNumberFormat="1" applyFont="1" applyBorder="1" applyProtection="1"/>
    <xf numFmtId="1" fontId="7" fillId="0" borderId="0" xfId="0" applyNumberFormat="1" applyFont="1" applyFill="1" applyBorder="1" applyProtection="1"/>
    <xf numFmtId="164" fontId="6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4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9" fillId="5" borderId="0" xfId="0" applyFont="1" applyFill="1" applyBorder="1" applyProtection="1"/>
    <xf numFmtId="0" fontId="6" fillId="5" borderId="0" xfId="0" applyFont="1" applyFill="1" applyBorder="1" applyProtection="1"/>
    <xf numFmtId="164" fontId="3" fillId="0" borderId="0" xfId="0" applyNumberFormat="1" applyFont="1" applyBorder="1" applyProtection="1"/>
    <xf numFmtId="0" fontId="16" fillId="0" borderId="0" xfId="2" applyBorder="1" applyProtection="1"/>
    <xf numFmtId="10" fontId="7" fillId="0" borderId="1" xfId="0" applyNumberFormat="1" applyFont="1" applyFill="1" applyBorder="1" applyProtection="1"/>
    <xf numFmtId="9" fontId="7" fillId="6" borderId="1" xfId="0" applyNumberFormat="1" applyFont="1" applyFill="1" applyBorder="1" applyProtection="1">
      <protection locked="0"/>
    </xf>
    <xf numFmtId="9" fontId="7" fillId="5" borderId="1" xfId="0" applyNumberFormat="1" applyFont="1" applyFill="1" applyBorder="1" applyProtection="1"/>
    <xf numFmtId="9" fontId="7" fillId="4" borderId="1" xfId="0" applyNumberFormat="1" applyFont="1" applyFill="1" applyBorder="1" applyProtection="1"/>
    <xf numFmtId="0" fontId="18" fillId="5" borderId="0" xfId="0" applyFont="1" applyFill="1" applyBorder="1" applyProtection="1"/>
    <xf numFmtId="0" fontId="7" fillId="0" borderId="6" xfId="0" applyFont="1" applyBorder="1" applyProtection="1"/>
    <xf numFmtId="0" fontId="6" fillId="0" borderId="1" xfId="0" applyFont="1" applyBorder="1" applyProtection="1"/>
    <xf numFmtId="0" fontId="19" fillId="0" borderId="1" xfId="0" applyFont="1" applyBorder="1" applyProtection="1"/>
    <xf numFmtId="165" fontId="19" fillId="4" borderId="1" xfId="0" applyNumberFormat="1" applyFont="1" applyFill="1" applyBorder="1" applyProtection="1"/>
    <xf numFmtId="10" fontId="7" fillId="6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/>
    <xf numFmtId="0" fontId="6" fillId="0" borderId="15" xfId="0" applyFont="1" applyBorder="1" applyProtection="1"/>
    <xf numFmtId="164" fontId="7" fillId="0" borderId="16" xfId="0" applyNumberFormat="1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10" fillId="0" borderId="17" xfId="0" applyFont="1" applyBorder="1" applyAlignment="1" applyProtection="1">
      <alignment horizontal="right"/>
    </xf>
    <xf numFmtId="2" fontId="7" fillId="0" borderId="1" xfId="0" applyNumberFormat="1" applyFont="1" applyFill="1" applyBorder="1" applyProtection="1"/>
    <xf numFmtId="164" fontId="7" fillId="0" borderId="1" xfId="0" applyNumberFormat="1" applyFont="1" applyFill="1" applyBorder="1" applyProtection="1"/>
    <xf numFmtId="0" fontId="6" fillId="5" borderId="15" xfId="0" applyFont="1" applyFill="1" applyBorder="1" applyProtection="1"/>
    <xf numFmtId="164" fontId="7" fillId="5" borderId="16" xfId="0" applyNumberFormat="1" applyFont="1" applyFill="1" applyBorder="1" applyProtection="1"/>
    <xf numFmtId="0" fontId="7" fillId="5" borderId="16" xfId="0" applyFont="1" applyFill="1" applyBorder="1" applyProtection="1"/>
    <xf numFmtId="0" fontId="14" fillId="0" borderId="0" xfId="0" applyFont="1" applyBorder="1" applyProtection="1"/>
    <xf numFmtId="164" fontId="14" fillId="0" borderId="0" xfId="0" applyNumberFormat="1" applyFont="1" applyBorder="1" applyProtection="1"/>
    <xf numFmtId="0" fontId="14" fillId="0" borderId="1" xfId="0" applyFont="1" applyBorder="1" applyProtection="1"/>
    <xf numFmtId="2" fontId="14" fillId="0" borderId="1" xfId="0" applyNumberFormat="1" applyFont="1" applyFill="1" applyBorder="1" applyProtection="1">
      <protection locked="0"/>
    </xf>
    <xf numFmtId="9" fontId="14" fillId="0" borderId="1" xfId="1" applyFont="1" applyFill="1" applyBorder="1" applyProtection="1">
      <protection locked="0"/>
    </xf>
    <xf numFmtId="166" fontId="14" fillId="4" borderId="1" xfId="0" applyNumberFormat="1" applyFont="1" applyFill="1" applyBorder="1" applyProtection="1"/>
    <xf numFmtId="3" fontId="14" fillId="4" borderId="1" xfId="0" applyNumberFormat="1" applyFont="1" applyFill="1" applyBorder="1" applyProtection="1"/>
    <xf numFmtId="0" fontId="14" fillId="4" borderId="1" xfId="0" applyFont="1" applyFill="1" applyBorder="1" applyProtection="1"/>
    <xf numFmtId="0" fontId="14" fillId="9" borderId="0" xfId="0" applyFont="1" applyFill="1" applyBorder="1" applyProtection="1"/>
    <xf numFmtId="0" fontId="3" fillId="9" borderId="0" xfId="0" applyFont="1" applyFill="1" applyBorder="1" applyProtection="1"/>
    <xf numFmtId="0" fontId="23" fillId="4" borderId="0" xfId="0" applyFont="1" applyFill="1" applyBorder="1" applyAlignment="1" applyProtection="1">
      <alignment horizontal="right"/>
    </xf>
    <xf numFmtId="166" fontId="7" fillId="6" borderId="1" xfId="0" applyNumberFormat="1" applyFont="1" applyFill="1" applyBorder="1" applyProtection="1">
      <protection locked="0"/>
    </xf>
    <xf numFmtId="166" fontId="6" fillId="4" borderId="1" xfId="0" applyNumberFormat="1" applyFont="1" applyFill="1" applyBorder="1" applyProtection="1"/>
    <xf numFmtId="3" fontId="6" fillId="4" borderId="1" xfId="0" applyNumberFormat="1" applyFont="1" applyFill="1" applyBorder="1" applyProtection="1"/>
    <xf numFmtId="0" fontId="24" fillId="0" borderId="0" xfId="0" applyNumberFormat="1" applyFont="1" applyBorder="1" applyAlignment="1" applyProtection="1">
      <alignment horizontal="center" vertical="center"/>
    </xf>
    <xf numFmtId="0" fontId="25" fillId="5" borderId="1" xfId="0" applyFont="1" applyFill="1" applyBorder="1" applyProtection="1"/>
    <xf numFmtId="0" fontId="26" fillId="5" borderId="1" xfId="0" applyFont="1" applyFill="1" applyBorder="1" applyProtection="1"/>
    <xf numFmtId="164" fontId="6" fillId="5" borderId="16" xfId="0" applyNumberFormat="1" applyFont="1" applyFill="1" applyBorder="1" applyProtection="1"/>
    <xf numFmtId="0" fontId="7" fillId="5" borderId="17" xfId="0" applyFont="1" applyFill="1" applyBorder="1" applyProtection="1"/>
    <xf numFmtId="3" fontId="7" fillId="6" borderId="1" xfId="0" applyNumberFormat="1" applyFont="1" applyFill="1" applyBorder="1" applyAlignment="1" applyProtection="1">
      <alignment horizontal="center"/>
      <protection locked="0"/>
    </xf>
    <xf numFmtId="167" fontId="7" fillId="4" borderId="1" xfId="0" applyNumberFormat="1" applyFont="1" applyFill="1" applyBorder="1" applyAlignment="1" applyProtection="1">
      <alignment horizontal="center"/>
    </xf>
    <xf numFmtId="4" fontId="7" fillId="7" borderId="1" xfId="0" applyNumberFormat="1" applyFont="1" applyFill="1" applyBorder="1" applyAlignment="1" applyProtection="1">
      <alignment horizontal="center"/>
    </xf>
    <xf numFmtId="10" fontId="7" fillId="3" borderId="18" xfId="0" applyNumberFormat="1" applyFont="1" applyFill="1" applyBorder="1" applyAlignment="1" applyProtection="1">
      <alignment horizontal="center"/>
    </xf>
    <xf numFmtId="0" fontId="5" fillId="9" borderId="19" xfId="0" applyFont="1" applyFill="1" applyBorder="1" applyAlignment="1" applyProtection="1">
      <alignment horizontal="center"/>
    </xf>
    <xf numFmtId="0" fontId="5" fillId="9" borderId="20" xfId="0" applyFont="1" applyFill="1" applyBorder="1" applyAlignment="1" applyProtection="1">
      <alignment horizontal="center" wrapText="1"/>
    </xf>
    <xf numFmtId="0" fontId="28" fillId="9" borderId="1" xfId="0" applyFont="1" applyFill="1" applyBorder="1" applyProtection="1"/>
    <xf numFmtId="164" fontId="29" fillId="0" borderId="0" xfId="0" applyNumberFormat="1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/>
    </xf>
    <xf numFmtId="3" fontId="6" fillId="6" borderId="1" xfId="0" applyNumberFormat="1" applyFont="1" applyFill="1" applyBorder="1" applyProtection="1">
      <protection locked="0"/>
    </xf>
    <xf numFmtId="164" fontId="7" fillId="0" borderId="0" xfId="0" applyNumberFormat="1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165" fontId="6" fillId="7" borderId="0" xfId="0" applyNumberFormat="1" applyFont="1" applyFill="1" applyBorder="1" applyAlignment="1" applyProtection="1">
      <alignment horizontal="center" vertical="center"/>
    </xf>
    <xf numFmtId="165" fontId="7" fillId="4" borderId="1" xfId="0" applyNumberFormat="1" applyFont="1" applyFill="1" applyBorder="1" applyProtection="1"/>
    <xf numFmtId="0" fontId="17" fillId="5" borderId="0" xfId="0" applyFont="1" applyFill="1" applyBorder="1" applyAlignment="1" applyProtection="1">
      <alignment horizontal="right" vertical="center"/>
    </xf>
    <xf numFmtId="0" fontId="27" fillId="5" borderId="15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center"/>
    </xf>
    <xf numFmtId="164" fontId="32" fillId="5" borderId="0" xfId="0" applyNumberFormat="1" applyFont="1" applyFill="1" applyBorder="1" applyAlignment="1" applyProtection="1">
      <alignment horizontal="left" vertical="center"/>
    </xf>
    <xf numFmtId="0" fontId="34" fillId="5" borderId="1" xfId="0" applyNumberFormat="1" applyFont="1" applyFill="1" applyBorder="1" applyAlignment="1" applyProtection="1">
      <alignment horizontal="left"/>
    </xf>
    <xf numFmtId="0" fontId="35" fillId="5" borderId="1" xfId="3" applyNumberFormat="1" applyFont="1" applyFill="1" applyBorder="1" applyAlignment="1" applyProtection="1">
      <alignment horizontal="center"/>
    </xf>
    <xf numFmtId="0" fontId="37" fillId="5" borderId="1" xfId="0" applyNumberFormat="1" applyFont="1" applyFill="1" applyBorder="1" applyAlignment="1" applyProtection="1">
      <alignment horizontal="left"/>
    </xf>
    <xf numFmtId="0" fontId="38" fillId="8" borderId="21" xfId="0" applyFont="1" applyFill="1" applyBorder="1" applyAlignment="1" applyProtection="1">
      <alignment horizontal="center"/>
    </xf>
    <xf numFmtId="0" fontId="37" fillId="5" borderId="5" xfId="0" applyNumberFormat="1" applyFont="1" applyFill="1" applyBorder="1" applyAlignment="1" applyProtection="1">
      <alignment horizontal="left"/>
    </xf>
    <xf numFmtId="0" fontId="38" fillId="8" borderId="7" xfId="0" applyFont="1" applyFill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/>
    </xf>
    <xf numFmtId="0" fontId="36" fillId="8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10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4" fillId="0" borderId="11" xfId="0" applyFont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vertical="top"/>
      <protection locked="0"/>
    </xf>
    <xf numFmtId="0" fontId="8" fillId="2" borderId="23" xfId="0" applyFont="1" applyFill="1" applyBorder="1" applyAlignment="1" applyProtection="1">
      <alignment horizontal="left" vertical="top"/>
      <protection locked="0"/>
    </xf>
    <xf numFmtId="0" fontId="8" fillId="2" borderId="24" xfId="0" applyFont="1" applyFill="1" applyBorder="1" applyAlignment="1" applyProtection="1">
      <alignment horizontal="left" vertical="top"/>
      <protection locked="0"/>
    </xf>
    <xf numFmtId="0" fontId="8" fillId="2" borderId="2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26" xfId="0" applyFont="1" applyFill="1" applyBorder="1" applyAlignment="1" applyProtection="1">
      <alignment horizontal="left" vertical="top"/>
      <protection locked="0"/>
    </xf>
    <xf numFmtId="0" fontId="8" fillId="2" borderId="27" xfId="0" applyFont="1" applyFill="1" applyBorder="1" applyAlignment="1" applyProtection="1">
      <alignment horizontal="left" vertical="top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29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wrapText="1"/>
    </xf>
    <xf numFmtId="0" fontId="14" fillId="0" borderId="12" xfId="0" applyFont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14" fillId="0" borderId="14" xfId="0" applyFont="1" applyBorder="1" applyAlignment="1" applyProtection="1">
      <protection locked="0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FFA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yourcoachingmatters.com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9525</xdr:rowOff>
    </xdr:from>
    <xdr:to>
      <xdr:col>6</xdr:col>
      <xdr:colOff>239706</xdr:colOff>
      <xdr:row>5</xdr:row>
      <xdr:rowOff>203200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3785" y="9525"/>
          <a:ext cx="1482401" cy="145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showGridLines="0" tabSelected="1" zoomScale="140" zoomScaleNormal="140" zoomScalePageLayoutView="150" workbookViewId="0">
      <selection activeCell="A72" sqref="A72:D72"/>
    </sheetView>
  </sheetViews>
  <sheetFormatPr baseColWidth="10" defaultColWidth="10.6640625" defaultRowHeight="18" x14ac:dyDescent="0.2"/>
  <cols>
    <col min="1" max="1" width="40.6640625" style="1" customWidth="1"/>
    <col min="2" max="2" width="21" style="32" customWidth="1"/>
    <col min="3" max="3" width="23.33203125" style="1" customWidth="1"/>
    <col min="4" max="4" width="25.5" style="1" customWidth="1"/>
    <col min="5" max="6" width="11.5" style="1" customWidth="1"/>
    <col min="7" max="16384" width="10.6640625" style="1"/>
  </cols>
  <sheetData>
    <row r="1" spans="1:6" s="5" customFormat="1" ht="23" x14ac:dyDescent="0.25">
      <c r="A1" s="69">
        <v>2023</v>
      </c>
      <c r="B1" s="93"/>
      <c r="C1" s="38"/>
      <c r="D1" s="90" t="s">
        <v>108</v>
      </c>
      <c r="E1" s="6"/>
      <c r="F1" s="6"/>
    </row>
    <row r="2" spans="1:6" s="5" customFormat="1" ht="21.75" customHeight="1" x14ac:dyDescent="0.25">
      <c r="A2" s="69" t="s">
        <v>32</v>
      </c>
      <c r="B2" s="70" t="s">
        <v>80</v>
      </c>
      <c r="C2" s="71"/>
      <c r="D2" s="65" t="s">
        <v>76</v>
      </c>
    </row>
    <row r="3" spans="1:6" x14ac:dyDescent="0.2">
      <c r="A3" s="7"/>
      <c r="B3" s="1"/>
      <c r="D3" s="8" t="s">
        <v>31</v>
      </c>
    </row>
    <row r="4" spans="1:6" x14ac:dyDescent="0.2">
      <c r="A4" s="9" t="s">
        <v>109</v>
      </c>
      <c r="B4" s="10" t="s">
        <v>39</v>
      </c>
      <c r="C4" s="11"/>
      <c r="D4" s="11"/>
      <c r="E4" s="11"/>
      <c r="F4" s="11"/>
    </row>
    <row r="5" spans="1:6" x14ac:dyDescent="0.2">
      <c r="A5" s="100" t="s">
        <v>90</v>
      </c>
      <c r="B5" s="94">
        <v>1</v>
      </c>
      <c r="C5" s="94">
        <v>2</v>
      </c>
      <c r="D5" s="94">
        <v>3</v>
      </c>
      <c r="E5" s="11"/>
      <c r="F5" s="11"/>
    </row>
    <row r="6" spans="1:6" x14ac:dyDescent="0.2">
      <c r="A6" s="101" t="s">
        <v>89</v>
      </c>
      <c r="B6" s="95" t="s">
        <v>79</v>
      </c>
      <c r="C6" s="95" t="s">
        <v>79</v>
      </c>
      <c r="D6" s="95" t="s">
        <v>79</v>
      </c>
      <c r="E6" s="11"/>
      <c r="F6" s="11"/>
    </row>
    <row r="7" spans="1:6" x14ac:dyDescent="0.2">
      <c r="A7" s="102" t="s">
        <v>88</v>
      </c>
      <c r="B7" s="96">
        <v>1</v>
      </c>
      <c r="C7" s="96">
        <v>2</v>
      </c>
      <c r="D7" s="96">
        <v>3</v>
      </c>
      <c r="E7" s="11"/>
      <c r="F7" s="11"/>
    </row>
    <row r="8" spans="1:6" x14ac:dyDescent="0.2">
      <c r="A8" s="97" t="s">
        <v>91</v>
      </c>
      <c r="B8" s="98">
        <v>4</v>
      </c>
      <c r="C8" s="96">
        <v>5</v>
      </c>
      <c r="D8" s="96">
        <v>6</v>
      </c>
      <c r="E8" s="11"/>
      <c r="F8" s="11"/>
    </row>
    <row r="9" spans="1:6" ht="19" thickBot="1" x14ac:dyDescent="0.25">
      <c r="A9" s="99" t="s">
        <v>105</v>
      </c>
      <c r="B9" s="98">
        <v>7</v>
      </c>
      <c r="C9" s="96">
        <v>8</v>
      </c>
      <c r="D9" s="96">
        <v>9</v>
      </c>
      <c r="E9" s="11"/>
      <c r="F9" s="11"/>
    </row>
    <row r="10" spans="1:6" ht="16.5" customHeight="1" x14ac:dyDescent="0.2">
      <c r="A10" s="39" t="s">
        <v>110</v>
      </c>
      <c r="B10" s="66">
        <v>350000</v>
      </c>
      <c r="C10" s="12" t="s">
        <v>22</v>
      </c>
      <c r="D10" s="12"/>
      <c r="E10" s="11"/>
      <c r="F10" s="11"/>
    </row>
    <row r="11" spans="1:6" ht="16.5" customHeight="1" x14ac:dyDescent="0.2">
      <c r="A11" s="12" t="s">
        <v>33</v>
      </c>
      <c r="B11" s="66">
        <v>158000</v>
      </c>
      <c r="C11" s="12" t="s">
        <v>22</v>
      </c>
      <c r="D11" s="12"/>
      <c r="E11" s="11"/>
      <c r="F11" s="11"/>
    </row>
    <row r="12" spans="1:6" ht="16.5" customHeight="1" x14ac:dyDescent="0.2">
      <c r="A12" s="40" t="s">
        <v>8</v>
      </c>
      <c r="B12" s="67">
        <f>B10-B11</f>
        <v>192000</v>
      </c>
      <c r="C12" s="51"/>
      <c r="D12" s="12"/>
      <c r="E12" s="11"/>
      <c r="F12" s="11"/>
    </row>
    <row r="13" spans="1:6" ht="16.5" customHeight="1" x14ac:dyDescent="0.2">
      <c r="A13" s="12" t="s">
        <v>7</v>
      </c>
      <c r="B13" s="3">
        <v>40</v>
      </c>
      <c r="C13" s="14">
        <f>B27/B13</f>
        <v>45</v>
      </c>
      <c r="D13" s="12" t="s">
        <v>37</v>
      </c>
      <c r="E13" s="11"/>
      <c r="F13" s="11"/>
    </row>
    <row r="14" spans="1:6" ht="16.5" customHeight="1" x14ac:dyDescent="0.2">
      <c r="A14" s="12" t="s">
        <v>6</v>
      </c>
      <c r="B14" s="3">
        <v>36</v>
      </c>
      <c r="C14" s="15">
        <f>B14/B13</f>
        <v>0.9</v>
      </c>
      <c r="D14" s="12" t="s">
        <v>15</v>
      </c>
      <c r="E14" s="11"/>
      <c r="F14" s="11"/>
    </row>
    <row r="15" spans="1:6" ht="16.5" customHeight="1" x14ac:dyDescent="0.2">
      <c r="A15" s="12" t="s">
        <v>5</v>
      </c>
      <c r="B15" s="3">
        <v>31</v>
      </c>
      <c r="C15" s="15">
        <f>B15/B14</f>
        <v>0.86111111111111116</v>
      </c>
      <c r="D15" s="12" t="s">
        <v>16</v>
      </c>
      <c r="E15" s="11"/>
      <c r="F15" s="11"/>
    </row>
    <row r="16" spans="1:6" ht="16.5" customHeight="1" x14ac:dyDescent="0.2">
      <c r="A16" s="12" t="s">
        <v>34</v>
      </c>
      <c r="B16" s="3">
        <v>99</v>
      </c>
      <c r="C16" s="34" t="s">
        <v>22</v>
      </c>
      <c r="D16" s="12"/>
      <c r="E16" s="11"/>
      <c r="F16" s="11"/>
    </row>
    <row r="17" spans="1:6" ht="16.5" customHeight="1" x14ac:dyDescent="0.2">
      <c r="A17" s="12" t="s">
        <v>23</v>
      </c>
      <c r="B17" s="3">
        <v>22</v>
      </c>
      <c r="C17" s="37">
        <f>B15/B19</f>
        <v>0.58490566037735847</v>
      </c>
      <c r="D17" s="12" t="s">
        <v>68</v>
      </c>
      <c r="E17" s="11"/>
      <c r="F17" s="33"/>
    </row>
    <row r="18" spans="1:6" ht="16.5" customHeight="1" x14ac:dyDescent="0.2">
      <c r="A18" s="12" t="s">
        <v>35</v>
      </c>
      <c r="B18" s="37">
        <f>B17/B16</f>
        <v>0.22222222222222221</v>
      </c>
      <c r="C18" s="37">
        <f>B17/B19</f>
        <v>0.41509433962264153</v>
      </c>
      <c r="D18" s="12" t="s">
        <v>69</v>
      </c>
      <c r="E18" s="11"/>
      <c r="F18" s="33"/>
    </row>
    <row r="19" spans="1:6" ht="16.5" customHeight="1" x14ac:dyDescent="0.2">
      <c r="A19" s="41" t="s">
        <v>77</v>
      </c>
      <c r="B19" s="42">
        <f>B15+B17</f>
        <v>53</v>
      </c>
      <c r="C19" s="12"/>
      <c r="D19" s="12"/>
      <c r="E19" s="11"/>
      <c r="F19" s="11"/>
    </row>
    <row r="20" spans="1:6" ht="16.5" customHeight="1" x14ac:dyDescent="0.2">
      <c r="A20" s="12" t="s">
        <v>9</v>
      </c>
      <c r="B20" s="2">
        <v>295000</v>
      </c>
      <c r="C20" s="16">
        <f>B20*B19</f>
        <v>15635000</v>
      </c>
      <c r="D20" s="12" t="s">
        <v>48</v>
      </c>
      <c r="E20" s="11"/>
      <c r="F20" s="11"/>
    </row>
    <row r="21" spans="1:6" ht="16.5" customHeight="1" x14ac:dyDescent="0.2">
      <c r="A21" s="12" t="s">
        <v>10</v>
      </c>
      <c r="B21" s="13">
        <f>B10/B19</f>
        <v>6603.7735849056608</v>
      </c>
      <c r="C21" s="17">
        <f>B21/B20</f>
        <v>2.238567316917173E-2</v>
      </c>
      <c r="D21" s="12" t="s">
        <v>47</v>
      </c>
      <c r="E21" s="11"/>
      <c r="F21" s="11"/>
    </row>
    <row r="22" spans="1:6" ht="16.5" customHeight="1" x14ac:dyDescent="0.2">
      <c r="A22" s="12" t="s">
        <v>11</v>
      </c>
      <c r="B22" s="3">
        <v>40</v>
      </c>
      <c r="C22" s="16">
        <f>B10/(B22*B25)</f>
        <v>43.75</v>
      </c>
      <c r="D22" s="12" t="s">
        <v>75</v>
      </c>
      <c r="E22" s="11"/>
      <c r="F22" s="11"/>
    </row>
    <row r="23" spans="1:6" ht="16.5" customHeight="1" x14ac:dyDescent="0.2">
      <c r="A23" s="12" t="s">
        <v>12</v>
      </c>
      <c r="B23" s="3">
        <v>10</v>
      </c>
      <c r="C23" s="16">
        <f>B12/(B22*B25)</f>
        <v>24</v>
      </c>
      <c r="D23" s="12" t="s">
        <v>64</v>
      </c>
      <c r="E23" s="11"/>
      <c r="F23" s="11"/>
    </row>
    <row r="24" spans="1:6" ht="16.5" customHeight="1" x14ac:dyDescent="0.2">
      <c r="A24" s="12" t="s">
        <v>13</v>
      </c>
      <c r="B24" s="3">
        <v>5</v>
      </c>
      <c r="C24" s="12"/>
      <c r="D24" s="12"/>
      <c r="E24" s="11"/>
      <c r="F24" s="11"/>
    </row>
    <row r="25" spans="1:6" ht="16.5" customHeight="1" x14ac:dyDescent="0.2">
      <c r="A25" s="12" t="s">
        <v>44</v>
      </c>
      <c r="B25" s="3">
        <v>200</v>
      </c>
      <c r="C25" s="13">
        <f>B10/B27</f>
        <v>194.44444444444446</v>
      </c>
      <c r="D25" s="18" t="s">
        <v>65</v>
      </c>
      <c r="E25" s="11"/>
      <c r="F25" s="11"/>
    </row>
    <row r="26" spans="1:6" s="22" customFormat="1" ht="16.5" customHeight="1" x14ac:dyDescent="0.2">
      <c r="A26" s="19" t="s">
        <v>45</v>
      </c>
      <c r="B26" s="3">
        <v>9</v>
      </c>
      <c r="C26" s="50"/>
      <c r="D26" s="20"/>
      <c r="E26" s="21"/>
      <c r="F26" s="21"/>
    </row>
    <row r="27" spans="1:6" ht="16.5" customHeight="1" x14ac:dyDescent="0.2">
      <c r="A27" s="12" t="s">
        <v>46</v>
      </c>
      <c r="B27" s="89">
        <f>B26*B25</f>
        <v>1800</v>
      </c>
      <c r="C27" s="14">
        <f>B27/B19</f>
        <v>33.962264150943398</v>
      </c>
      <c r="D27" s="12" t="s">
        <v>66</v>
      </c>
      <c r="E27" s="11"/>
      <c r="F27" s="11"/>
    </row>
    <row r="28" spans="1:6" ht="19" thickBot="1" x14ac:dyDescent="0.25">
      <c r="A28" s="11"/>
      <c r="B28" s="23"/>
      <c r="C28" s="24"/>
      <c r="D28" s="103" t="s">
        <v>21</v>
      </c>
      <c r="E28" s="11"/>
      <c r="F28" s="11"/>
    </row>
    <row r="29" spans="1:6" ht="35" customHeight="1" thickBot="1" x14ac:dyDescent="0.25">
      <c r="A29" s="91" t="s">
        <v>111</v>
      </c>
      <c r="B29" s="72"/>
      <c r="C29" s="73"/>
      <c r="D29" s="104"/>
      <c r="E29" s="11"/>
      <c r="F29" s="11"/>
    </row>
    <row r="30" spans="1:6" ht="51" x14ac:dyDescent="0.2">
      <c r="A30" s="86" t="s">
        <v>86</v>
      </c>
      <c r="B30" s="85" t="s">
        <v>87</v>
      </c>
      <c r="C30" s="87" t="s">
        <v>14</v>
      </c>
      <c r="D30" s="88">
        <f>B24+B19+B23</f>
        <v>68</v>
      </c>
      <c r="E30" s="11"/>
      <c r="F30" s="11"/>
    </row>
    <row r="31" spans="1:6" x14ac:dyDescent="0.2">
      <c r="A31" s="27" t="s">
        <v>19</v>
      </c>
      <c r="B31" s="27" t="s">
        <v>20</v>
      </c>
      <c r="C31" s="27" t="s">
        <v>18</v>
      </c>
      <c r="D31" s="92" t="s">
        <v>92</v>
      </c>
      <c r="E31" s="11"/>
      <c r="F31" s="11"/>
    </row>
    <row r="32" spans="1:6" ht="16.5" customHeight="1" x14ac:dyDescent="0.2">
      <c r="A32" s="12" t="s">
        <v>106</v>
      </c>
      <c r="B32" s="74">
        <v>4</v>
      </c>
      <c r="C32" s="75">
        <f>B32/D30</f>
        <v>5.8823529411764705E-2</v>
      </c>
      <c r="D32" s="92" t="s">
        <v>93</v>
      </c>
      <c r="E32" s="11"/>
      <c r="F32" s="11"/>
    </row>
    <row r="33" spans="1:6" ht="16.5" customHeight="1" x14ac:dyDescent="0.2">
      <c r="A33" s="12" t="s">
        <v>57</v>
      </c>
      <c r="B33" s="74">
        <v>2</v>
      </c>
      <c r="C33" s="75">
        <f>B33/D30</f>
        <v>2.9411764705882353E-2</v>
      </c>
      <c r="D33" s="92" t="s">
        <v>94</v>
      </c>
      <c r="E33" s="11"/>
      <c r="F33" s="11"/>
    </row>
    <row r="34" spans="1:6" ht="16.5" customHeight="1" x14ac:dyDescent="0.2">
      <c r="A34" s="12" t="s">
        <v>112</v>
      </c>
      <c r="B34" s="74">
        <v>4</v>
      </c>
      <c r="C34" s="75">
        <f>B34/D30</f>
        <v>5.8823529411764705E-2</v>
      </c>
      <c r="D34" s="11"/>
      <c r="E34" s="11"/>
      <c r="F34" s="11"/>
    </row>
    <row r="35" spans="1:6" ht="16.5" customHeight="1" x14ac:dyDescent="0.2">
      <c r="A35" s="12" t="s">
        <v>58</v>
      </c>
      <c r="B35" s="74">
        <v>9</v>
      </c>
      <c r="C35" s="75">
        <f>B35/D30</f>
        <v>0.13235294117647059</v>
      </c>
      <c r="D35" s="11"/>
      <c r="E35" s="11"/>
      <c r="F35" s="11"/>
    </row>
    <row r="36" spans="1:6" ht="16.5" customHeight="1" x14ac:dyDescent="0.2">
      <c r="A36" s="12" t="s">
        <v>59</v>
      </c>
      <c r="B36" s="74">
        <v>10</v>
      </c>
      <c r="C36" s="75">
        <f>B36/D30</f>
        <v>0.14705882352941177</v>
      </c>
      <c r="D36" s="11"/>
      <c r="E36" s="11"/>
      <c r="F36" s="11"/>
    </row>
    <row r="37" spans="1:6" ht="16.5" customHeight="1" x14ac:dyDescent="0.2">
      <c r="A37" s="12" t="s">
        <v>60</v>
      </c>
      <c r="B37" s="74">
        <v>17</v>
      </c>
      <c r="C37" s="75">
        <f>B37/D30</f>
        <v>0.25</v>
      </c>
      <c r="D37" s="11"/>
      <c r="E37" s="11"/>
      <c r="F37" s="11"/>
    </row>
    <row r="38" spans="1:6" ht="16.5" customHeight="1" x14ac:dyDescent="0.2">
      <c r="A38" s="12" t="s">
        <v>107</v>
      </c>
      <c r="B38" s="74">
        <v>3</v>
      </c>
      <c r="C38" s="75">
        <f>B38/D30</f>
        <v>4.4117647058823532E-2</v>
      </c>
      <c r="D38" s="11"/>
      <c r="E38" s="11"/>
      <c r="F38" s="11"/>
    </row>
    <row r="39" spans="1:6" ht="16.5" customHeight="1" x14ac:dyDescent="0.2">
      <c r="A39" s="12" t="s">
        <v>85</v>
      </c>
      <c r="B39" s="74">
        <v>5</v>
      </c>
      <c r="C39" s="75">
        <f>B39/D30</f>
        <v>7.3529411764705885E-2</v>
      </c>
      <c r="D39" s="11"/>
      <c r="E39" s="11"/>
      <c r="F39" s="11"/>
    </row>
    <row r="40" spans="1:6" ht="16.5" customHeight="1" x14ac:dyDescent="0.2">
      <c r="A40" s="12" t="s">
        <v>61</v>
      </c>
      <c r="B40" s="74">
        <v>4</v>
      </c>
      <c r="C40" s="75">
        <f>B40/D30</f>
        <v>5.8823529411764705E-2</v>
      </c>
      <c r="D40" s="11"/>
      <c r="E40" s="11"/>
      <c r="F40" s="11"/>
    </row>
    <row r="41" spans="1:6" ht="16.5" customHeight="1" x14ac:dyDescent="0.2">
      <c r="A41" s="12" t="s">
        <v>62</v>
      </c>
      <c r="B41" s="74">
        <v>2</v>
      </c>
      <c r="C41" s="75">
        <f>B41/D30</f>
        <v>2.9411764705882353E-2</v>
      </c>
      <c r="D41" s="11"/>
      <c r="E41" s="11"/>
      <c r="F41" s="11"/>
    </row>
    <row r="42" spans="1:6" ht="16.5" customHeight="1" x14ac:dyDescent="0.2">
      <c r="A42" s="12" t="s">
        <v>63</v>
      </c>
      <c r="B42" s="74">
        <v>3</v>
      </c>
      <c r="C42" s="75">
        <f>B42/D30</f>
        <v>4.4117647058823532E-2</v>
      </c>
      <c r="E42" s="120"/>
      <c r="F42" s="120"/>
    </row>
    <row r="43" spans="1:6" ht="16.5" customHeight="1" x14ac:dyDescent="0.2">
      <c r="A43" s="12" t="s">
        <v>113</v>
      </c>
      <c r="B43" s="74">
        <v>5</v>
      </c>
      <c r="C43" s="75">
        <f>B43/D30</f>
        <v>7.3529411764705885E-2</v>
      </c>
      <c r="E43" s="120"/>
      <c r="F43" s="120"/>
    </row>
    <row r="44" spans="1:6" x14ac:dyDescent="0.2">
      <c r="A44" s="80" t="b">
        <f>IFERROR(B44=D30,OK)</f>
        <v>1</v>
      </c>
      <c r="B44" s="76">
        <f>SUM(B32:B43)</f>
        <v>68</v>
      </c>
      <c r="C44" s="77">
        <f>SUM(C32:C43)</f>
        <v>0.99999999999999989</v>
      </c>
      <c r="D44" s="78" t="s">
        <v>81</v>
      </c>
      <c r="E44" s="120"/>
      <c r="F44" s="120"/>
    </row>
    <row r="45" spans="1:6" ht="16" customHeight="1" x14ac:dyDescent="0.2">
      <c r="A45" s="11"/>
      <c r="B45" s="28"/>
      <c r="C45" s="29"/>
      <c r="D45" s="79" t="s">
        <v>82</v>
      </c>
      <c r="E45" s="11"/>
      <c r="F45" s="11"/>
    </row>
    <row r="46" spans="1:6" ht="16" customHeight="1" x14ac:dyDescent="0.2">
      <c r="A46" s="11"/>
      <c r="B46" s="28"/>
      <c r="C46" s="29"/>
      <c r="D46" s="79" t="s">
        <v>74</v>
      </c>
      <c r="E46" s="11"/>
      <c r="F46" s="11"/>
    </row>
    <row r="47" spans="1:6" x14ac:dyDescent="0.2">
      <c r="A47" s="9" t="s">
        <v>114</v>
      </c>
      <c r="B47" s="81" t="s">
        <v>83</v>
      </c>
      <c r="C47" s="82"/>
      <c r="D47" s="83"/>
      <c r="E47" s="11"/>
      <c r="F47" s="11"/>
    </row>
    <row r="48" spans="1:6" x14ac:dyDescent="0.2">
      <c r="A48" s="30" t="s">
        <v>36</v>
      </c>
      <c r="B48" s="25"/>
      <c r="C48" s="31"/>
      <c r="D48" s="26"/>
      <c r="E48" s="11"/>
      <c r="F48" s="11"/>
    </row>
    <row r="49" spans="1:6" x14ac:dyDescent="0.2">
      <c r="A49" s="30" t="s">
        <v>96</v>
      </c>
      <c r="B49" s="25"/>
      <c r="C49" s="31"/>
      <c r="D49" s="26"/>
      <c r="E49" s="11"/>
      <c r="F49" s="11"/>
    </row>
    <row r="50" spans="1:6" ht="16.5" customHeight="1" x14ac:dyDescent="0.2">
      <c r="A50" s="40" t="s">
        <v>0</v>
      </c>
      <c r="B50" s="84">
        <v>62</v>
      </c>
      <c r="C50" s="57"/>
      <c r="D50" s="57"/>
      <c r="E50" s="11"/>
      <c r="F50" s="11"/>
    </row>
    <row r="51" spans="1:6" ht="16.5" customHeight="1" x14ac:dyDescent="0.2">
      <c r="A51" s="12" t="s">
        <v>40</v>
      </c>
      <c r="B51" s="66">
        <v>310000</v>
      </c>
      <c r="C51" s="60">
        <f>B51*B50</f>
        <v>19220000</v>
      </c>
      <c r="D51" s="57" t="s">
        <v>42</v>
      </c>
      <c r="E51" s="11"/>
      <c r="F51" s="11"/>
    </row>
    <row r="52" spans="1:6" ht="16.5" customHeight="1" x14ac:dyDescent="0.2">
      <c r="A52" s="12" t="s">
        <v>95</v>
      </c>
      <c r="B52" s="43">
        <v>2.3E-2</v>
      </c>
      <c r="C52" s="60">
        <f>B52*B51</f>
        <v>7130</v>
      </c>
      <c r="D52" s="57" t="s">
        <v>72</v>
      </c>
      <c r="E52" s="11"/>
      <c r="F52" s="11"/>
    </row>
    <row r="53" spans="1:6" ht="16.5" customHeight="1" x14ac:dyDescent="0.2">
      <c r="A53" s="12" t="s">
        <v>1</v>
      </c>
      <c r="B53" s="16">
        <f>C52*B50</f>
        <v>442060</v>
      </c>
      <c r="C53" s="57" t="s">
        <v>73</v>
      </c>
      <c r="D53" s="57"/>
      <c r="E53" s="11"/>
      <c r="F53" s="11"/>
    </row>
    <row r="54" spans="1:6" ht="16.5" customHeight="1" x14ac:dyDescent="0.2">
      <c r="A54" s="12" t="s">
        <v>24</v>
      </c>
      <c r="B54" s="66">
        <v>220000</v>
      </c>
      <c r="C54" s="57" t="s">
        <v>26</v>
      </c>
      <c r="D54" s="57"/>
      <c r="E54" s="11"/>
      <c r="F54" s="11"/>
    </row>
    <row r="55" spans="1:6" ht="16.5" customHeight="1" x14ac:dyDescent="0.2">
      <c r="A55" s="40" t="s">
        <v>25</v>
      </c>
      <c r="B55" s="67">
        <f>B53-B54</f>
        <v>222060</v>
      </c>
      <c r="C55" s="57" t="s">
        <v>67</v>
      </c>
      <c r="D55" s="57"/>
      <c r="E55" s="11"/>
      <c r="F55" s="11"/>
    </row>
    <row r="56" spans="1:6" ht="16.5" customHeight="1" x14ac:dyDescent="0.2">
      <c r="A56" s="12" t="s">
        <v>115</v>
      </c>
      <c r="B56" s="35">
        <v>0.6</v>
      </c>
      <c r="C56" s="44" t="s">
        <v>51</v>
      </c>
      <c r="D56" s="57"/>
      <c r="E56" s="11"/>
      <c r="F56" s="11"/>
    </row>
    <row r="57" spans="1:6" ht="16.5" customHeight="1" x14ac:dyDescent="0.2">
      <c r="A57" s="12" t="s">
        <v>116</v>
      </c>
      <c r="B57" s="37">
        <f>1-B56</f>
        <v>0.4</v>
      </c>
      <c r="C57" s="44" t="s">
        <v>51</v>
      </c>
      <c r="D57" s="57"/>
      <c r="E57" s="11"/>
      <c r="F57" s="11"/>
    </row>
    <row r="58" spans="1:6" ht="16.5" customHeight="1" x14ac:dyDescent="0.2">
      <c r="A58" s="40" t="s">
        <v>49</v>
      </c>
      <c r="B58" s="68">
        <f>B50*B56</f>
        <v>37.199999999999996</v>
      </c>
      <c r="C58" s="58" t="s">
        <v>52</v>
      </c>
      <c r="D58" s="57"/>
      <c r="E58" s="11"/>
      <c r="F58" s="11"/>
    </row>
    <row r="59" spans="1:6" ht="16.5" customHeight="1" x14ac:dyDescent="0.2">
      <c r="A59" s="12" t="s">
        <v>38</v>
      </c>
      <c r="B59" s="36">
        <v>0.9</v>
      </c>
      <c r="C59" s="58" t="s">
        <v>70</v>
      </c>
      <c r="D59" s="57"/>
      <c r="E59" s="11"/>
      <c r="F59" s="11"/>
    </row>
    <row r="60" spans="1:6" ht="16.5" customHeight="1" x14ac:dyDescent="0.2">
      <c r="A60" s="40" t="s">
        <v>4</v>
      </c>
      <c r="B60" s="68">
        <f>B58/B59</f>
        <v>41.333333333333329</v>
      </c>
      <c r="C60" s="59" t="s">
        <v>52</v>
      </c>
      <c r="D60" s="57"/>
      <c r="E60" s="11" t="s">
        <v>17</v>
      </c>
      <c r="F60" s="11"/>
    </row>
    <row r="61" spans="1:6" ht="16.5" customHeight="1" x14ac:dyDescent="0.2">
      <c r="A61" s="12" t="s">
        <v>55</v>
      </c>
      <c r="B61" s="36">
        <v>0.85</v>
      </c>
      <c r="C61" s="59" t="s">
        <v>71</v>
      </c>
      <c r="D61" s="57"/>
      <c r="E61" s="11"/>
      <c r="F61" s="11"/>
    </row>
    <row r="62" spans="1:6" ht="16.5" customHeight="1" x14ac:dyDescent="0.2">
      <c r="A62" s="40" t="s">
        <v>56</v>
      </c>
      <c r="B62" s="68">
        <f>B60/B61</f>
        <v>48.627450980392155</v>
      </c>
      <c r="C62" s="59" t="s">
        <v>52</v>
      </c>
      <c r="D62" s="57"/>
      <c r="E62" s="11" t="s">
        <v>17</v>
      </c>
      <c r="F62" s="11"/>
    </row>
    <row r="63" spans="1:6" ht="16.5" customHeight="1" x14ac:dyDescent="0.2">
      <c r="A63" s="40" t="s">
        <v>54</v>
      </c>
      <c r="B63" s="68">
        <f>B50*B57</f>
        <v>24.8</v>
      </c>
      <c r="C63" s="61">
        <f>B58+B63</f>
        <v>62</v>
      </c>
      <c r="D63" s="57" t="s">
        <v>41</v>
      </c>
      <c r="E63" s="11"/>
      <c r="F63" s="11"/>
    </row>
    <row r="64" spans="1:6" ht="16.5" customHeight="1" x14ac:dyDescent="0.2">
      <c r="A64" s="12" t="s">
        <v>2</v>
      </c>
      <c r="B64" s="4">
        <v>12</v>
      </c>
      <c r="C64" s="57" t="s">
        <v>3</v>
      </c>
      <c r="D64" s="57"/>
      <c r="E64" s="11"/>
      <c r="F64" s="11"/>
    </row>
    <row r="65" spans="1:7" ht="16.5" customHeight="1" x14ac:dyDescent="0.2">
      <c r="A65" s="12" t="s">
        <v>117</v>
      </c>
      <c r="B65" s="4">
        <v>200</v>
      </c>
      <c r="C65" s="62">
        <f>B64*B65</f>
        <v>2400</v>
      </c>
      <c r="D65" s="57" t="s">
        <v>28</v>
      </c>
      <c r="E65" s="11"/>
      <c r="F65" s="11"/>
    </row>
    <row r="66" spans="1:7" ht="16.5" customHeight="1" x14ac:dyDescent="0.2">
      <c r="A66" s="12" t="s">
        <v>118</v>
      </c>
      <c r="B66" s="16">
        <f>B53/C65</f>
        <v>184.19166666666666</v>
      </c>
      <c r="C66" s="44" t="s">
        <v>52</v>
      </c>
      <c r="D66" s="57"/>
      <c r="E66" s="11"/>
      <c r="F66" s="11"/>
    </row>
    <row r="67" spans="1:7" ht="21" customHeight="1" thickBot="1" x14ac:dyDescent="0.25">
      <c r="A67" s="11"/>
      <c r="B67" s="10"/>
      <c r="C67" s="11"/>
      <c r="D67" s="11"/>
      <c r="E67" s="11"/>
      <c r="F67" s="11"/>
    </row>
    <row r="68" spans="1:7" ht="19" thickBot="1" x14ac:dyDescent="0.25">
      <c r="A68" s="52" t="s">
        <v>50</v>
      </c>
      <c r="B68" s="53"/>
      <c r="C68" s="54"/>
      <c r="D68" s="49" t="s">
        <v>27</v>
      </c>
      <c r="E68" s="11"/>
      <c r="F68" s="11"/>
    </row>
    <row r="69" spans="1:7" ht="19.5" customHeight="1" x14ac:dyDescent="0.2">
      <c r="A69" s="105" t="s">
        <v>98</v>
      </c>
      <c r="B69" s="106"/>
      <c r="C69" s="106"/>
      <c r="D69" s="107"/>
      <c r="E69" s="63" t="s">
        <v>43</v>
      </c>
      <c r="F69" s="64"/>
      <c r="G69" s="64"/>
    </row>
    <row r="70" spans="1:7" ht="19.5" customHeight="1" x14ac:dyDescent="0.2">
      <c r="A70" s="108" t="s">
        <v>99</v>
      </c>
      <c r="B70" s="109"/>
      <c r="C70" s="109"/>
      <c r="D70" s="110"/>
      <c r="E70" s="63" t="s">
        <v>29</v>
      </c>
      <c r="F70" s="64"/>
      <c r="G70" s="64"/>
    </row>
    <row r="71" spans="1:7" ht="19.5" customHeight="1" x14ac:dyDescent="0.2">
      <c r="A71" s="108" t="s">
        <v>100</v>
      </c>
      <c r="B71" s="109"/>
      <c r="C71" s="109"/>
      <c r="D71" s="110"/>
      <c r="E71" s="63" t="s">
        <v>53</v>
      </c>
      <c r="F71" s="64"/>
      <c r="G71" s="64"/>
    </row>
    <row r="72" spans="1:7" ht="19.5" customHeight="1" x14ac:dyDescent="0.2">
      <c r="A72" s="108" t="s">
        <v>101</v>
      </c>
      <c r="B72" s="109"/>
      <c r="C72" s="109"/>
      <c r="D72" s="110"/>
      <c r="E72" s="11"/>
      <c r="F72" s="11"/>
    </row>
    <row r="73" spans="1:7" ht="19.5" customHeight="1" x14ac:dyDescent="0.2">
      <c r="A73" s="108" t="s">
        <v>102</v>
      </c>
      <c r="B73" s="109"/>
      <c r="C73" s="109"/>
      <c r="D73" s="110"/>
      <c r="E73" s="11"/>
      <c r="F73" s="11"/>
    </row>
    <row r="74" spans="1:7" ht="19.5" customHeight="1" x14ac:dyDescent="0.2">
      <c r="A74" s="108" t="s">
        <v>97</v>
      </c>
      <c r="B74" s="109"/>
      <c r="C74" s="109"/>
      <c r="D74" s="110"/>
      <c r="E74" s="11"/>
      <c r="F74" s="11"/>
    </row>
    <row r="75" spans="1:7" ht="19.5" customHeight="1" x14ac:dyDescent="0.2">
      <c r="A75" s="108" t="s">
        <v>84</v>
      </c>
      <c r="B75" s="109"/>
      <c r="C75" s="109"/>
      <c r="D75" s="110"/>
      <c r="E75" s="11"/>
      <c r="F75" s="11"/>
    </row>
    <row r="76" spans="1:7" ht="19.5" customHeight="1" x14ac:dyDescent="0.2">
      <c r="A76" s="108" t="s">
        <v>103</v>
      </c>
      <c r="B76" s="109"/>
      <c r="C76" s="109"/>
      <c r="D76" s="110"/>
      <c r="E76" s="11"/>
      <c r="F76" s="11"/>
    </row>
    <row r="77" spans="1:7" ht="19.5" customHeight="1" x14ac:dyDescent="0.2">
      <c r="A77" s="108" t="s">
        <v>120</v>
      </c>
      <c r="B77" s="109"/>
      <c r="C77" s="109"/>
      <c r="D77" s="110"/>
      <c r="E77" s="11"/>
      <c r="F77" s="11"/>
    </row>
    <row r="78" spans="1:7" ht="19.5" customHeight="1" thickBot="1" x14ac:dyDescent="0.25">
      <c r="A78" s="121" t="s">
        <v>78</v>
      </c>
      <c r="B78" s="122"/>
      <c r="C78" s="122"/>
      <c r="D78" s="123"/>
      <c r="E78" s="11"/>
      <c r="F78" s="11"/>
    </row>
    <row r="79" spans="1:7" ht="19" thickBot="1" x14ac:dyDescent="0.25">
      <c r="A79" s="55" t="s">
        <v>119</v>
      </c>
      <c r="B79" s="56"/>
      <c r="C79" s="55"/>
      <c r="D79" s="55"/>
      <c r="E79" s="11"/>
      <c r="F79" s="11"/>
    </row>
    <row r="80" spans="1:7" ht="19" thickBot="1" x14ac:dyDescent="0.25">
      <c r="A80" s="45" t="s">
        <v>30</v>
      </c>
      <c r="B80" s="46"/>
      <c r="C80" s="47"/>
      <c r="D80" s="48"/>
      <c r="E80" s="11"/>
      <c r="F80" s="11"/>
    </row>
    <row r="81" spans="1:6" x14ac:dyDescent="0.2">
      <c r="A81" s="111" t="s">
        <v>104</v>
      </c>
      <c r="B81" s="112"/>
      <c r="C81" s="112"/>
      <c r="D81" s="113"/>
      <c r="E81" s="11"/>
      <c r="F81" s="11"/>
    </row>
    <row r="82" spans="1:6" x14ac:dyDescent="0.2">
      <c r="A82" s="114"/>
      <c r="B82" s="115"/>
      <c r="C82" s="115"/>
      <c r="D82" s="116"/>
      <c r="E82" s="11"/>
      <c r="F82" s="11"/>
    </row>
    <row r="83" spans="1:6" x14ac:dyDescent="0.2">
      <c r="A83" s="114"/>
      <c r="B83" s="115"/>
      <c r="C83" s="115"/>
      <c r="D83" s="116"/>
      <c r="E83" s="11"/>
      <c r="F83" s="11"/>
    </row>
    <row r="84" spans="1:6" ht="22.5" customHeight="1" thickBot="1" x14ac:dyDescent="0.25">
      <c r="A84" s="117"/>
      <c r="B84" s="118"/>
      <c r="C84" s="118"/>
      <c r="D84" s="119"/>
      <c r="E84" s="11"/>
      <c r="F84" s="11"/>
    </row>
    <row r="85" spans="1:6" x14ac:dyDescent="0.2">
      <c r="A85" s="11"/>
      <c r="B85" s="10"/>
      <c r="C85" s="11"/>
      <c r="D85" s="11"/>
      <c r="E85" s="11"/>
      <c r="F85" s="11"/>
    </row>
    <row r="86" spans="1:6" x14ac:dyDescent="0.2">
      <c r="A86" s="11"/>
      <c r="B86" s="10"/>
      <c r="C86" s="11"/>
      <c r="D86" s="11"/>
      <c r="E86" s="11"/>
      <c r="F86" s="11"/>
    </row>
    <row r="87" spans="1:6" x14ac:dyDescent="0.2">
      <c r="A87" s="11"/>
      <c r="B87" s="10"/>
      <c r="C87" s="11"/>
      <c r="D87" s="11"/>
      <c r="E87" s="11"/>
      <c r="F87" s="11"/>
    </row>
    <row r="88" spans="1:6" x14ac:dyDescent="0.2">
      <c r="A88" s="11"/>
      <c r="B88" s="10"/>
      <c r="C88" s="11"/>
      <c r="D88" s="11"/>
      <c r="E88" s="11"/>
      <c r="F88" s="11"/>
    </row>
    <row r="89" spans="1:6" x14ac:dyDescent="0.2">
      <c r="A89" s="11"/>
      <c r="B89" s="10"/>
      <c r="C89" s="11"/>
      <c r="D89" s="11"/>
      <c r="E89" s="11"/>
      <c r="F89" s="11"/>
    </row>
    <row r="90" spans="1:6" x14ac:dyDescent="0.2">
      <c r="A90" s="11"/>
      <c r="B90" s="10"/>
      <c r="C90" s="11"/>
      <c r="D90" s="11"/>
      <c r="E90" s="11"/>
      <c r="F90" s="11"/>
    </row>
    <row r="91" spans="1:6" x14ac:dyDescent="0.2">
      <c r="A91" s="11"/>
      <c r="B91" s="10"/>
      <c r="C91" s="11"/>
      <c r="D91" s="11"/>
      <c r="E91" s="11"/>
      <c r="F91" s="11"/>
    </row>
    <row r="92" spans="1:6" x14ac:dyDescent="0.2">
      <c r="A92" s="11"/>
      <c r="B92" s="10"/>
      <c r="C92" s="11"/>
      <c r="D92" s="11"/>
      <c r="E92" s="11"/>
      <c r="F92" s="11"/>
    </row>
  </sheetData>
  <sheetProtection selectLockedCells="1"/>
  <mergeCells count="13">
    <mergeCell ref="A81:D84"/>
    <mergeCell ref="E42:F44"/>
    <mergeCell ref="A73:D73"/>
    <mergeCell ref="A74:D74"/>
    <mergeCell ref="A75:D75"/>
    <mergeCell ref="A76:D76"/>
    <mergeCell ref="A77:D77"/>
    <mergeCell ref="A78:D78"/>
    <mergeCell ref="A72:D72"/>
    <mergeCell ref="D28:D29"/>
    <mergeCell ref="A69:D69"/>
    <mergeCell ref="A70:D70"/>
    <mergeCell ref="A71:D71"/>
  </mergeCells>
  <pageMargins left="0.2" right="0.2" top="0.75" bottom="0.75" header="0.3" footer="0.3"/>
  <pageSetup scale="87" fitToHeight="0" orientation="portrait" r:id="rId1"/>
  <headerFooter>
    <oddHeader>&amp;C&amp;G</oddHeader>
    <oddFooter>&amp;C&amp;"Arial,Regular"&amp;12YourCoachingMatters.com&amp;R&amp;"Arial,Regular"&amp;Pof&amp;N</oddFooter>
  </headerFooter>
  <rowBreaks count="1" manualBreakCount="1">
    <brk id="44" max="16383" man="1"/>
  </rowBreaks>
  <colBreaks count="1" manualBreakCount="1">
    <brk id="4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Totals</vt:lpstr>
      <vt:lpstr>Totals!Print_Area</vt:lpstr>
      <vt:lpstr>Totals!Print_Titles</vt:lpstr>
    </vt:vector>
  </TitlesOfParts>
  <Company>Mike Stott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Stott</dc:creator>
  <cp:lastModifiedBy>Donna Stott</cp:lastModifiedBy>
  <cp:lastPrinted>2021-11-22T16:01:56Z</cp:lastPrinted>
  <dcterms:created xsi:type="dcterms:W3CDTF">2010-10-07T00:39:41Z</dcterms:created>
  <dcterms:modified xsi:type="dcterms:W3CDTF">2022-11-03T16:02:55Z</dcterms:modified>
</cp:coreProperties>
</file>